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Оксана Андреевна\Documents\ПФХД\Приоритет\Отчет 08.02.23\"/>
    </mc:Choice>
  </mc:AlternateContent>
  <xr:revisionPtr revIDLastSave="0" documentId="8_{E602C237-07A9-4F77-AF76-AB47275C4FA8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Титульный лист " sheetId="1" r:id="rId1"/>
    <sheet name="Содержание" sheetId="2" r:id="rId2"/>
    <sheet name="КОСГУ" sheetId="3" state="hidden" r:id="rId3"/>
    <sheet name="КВР" sheetId="4" state="hidden" r:id="rId4"/>
    <sheet name="Ф_1" sheetId="5" r:id="rId5"/>
    <sheet name="Ф_2_1" sheetId="6" r:id="rId6"/>
    <sheet name="Ф_2_2" sheetId="7" r:id="rId7"/>
    <sheet name="Ф_2_3" sheetId="8" r:id="rId8"/>
    <sheet name="Ф_2_4" sheetId="9" r:id="rId9"/>
    <sheet name="Ф_3" sheetId="10" r:id="rId10"/>
    <sheet name="код валюты" sheetId="11" state="hidden" r:id="rId11"/>
  </sheets>
  <calcPr calcId="191029"/>
  <extLst>
    <ext uri="GoogleSheetsCustomDataVersion1">
      <go:sheetsCustomData xmlns:go="http://customooxmlschemas.google.com/" r:id="rId15" roundtripDataSignature="AMtx7mhWxWgk6nijpX5rzD2RqbYxiPDMPA=="/>
    </ext>
  </extLst>
</workbook>
</file>

<file path=xl/calcChain.xml><?xml version="1.0" encoding="utf-8"?>
<calcChain xmlns="http://schemas.openxmlformats.org/spreadsheetml/2006/main">
  <c r="H31" i="10" l="1"/>
  <c r="C30" i="10"/>
  <c r="E29" i="10"/>
  <c r="C29" i="10"/>
  <c r="C28" i="10"/>
  <c r="C27" i="10"/>
  <c r="E26" i="10"/>
  <c r="C26" i="10"/>
  <c r="C25" i="10"/>
  <c r="C24" i="10"/>
  <c r="C23" i="10"/>
  <c r="C22" i="10"/>
  <c r="C21" i="10"/>
  <c r="C20" i="10"/>
  <c r="C19" i="10"/>
  <c r="E18" i="10"/>
  <c r="C18" i="10" s="1"/>
  <c r="C17" i="10"/>
  <c r="C16" i="10"/>
  <c r="C15" i="10"/>
  <c r="C14" i="10"/>
  <c r="C13" i="10"/>
  <c r="G12" i="10"/>
  <c r="F12" i="10"/>
  <c r="E12" i="10"/>
  <c r="D12" i="10"/>
  <c r="C12" i="10" s="1"/>
  <c r="G11" i="10"/>
  <c r="G31" i="10" s="1"/>
  <c r="F11" i="10"/>
  <c r="F31" i="10" s="1"/>
  <c r="E11" i="10"/>
  <c r="E31" i="10" s="1"/>
  <c r="D11" i="10"/>
  <c r="D31" i="10" s="1"/>
  <c r="C31" i="10" s="1"/>
  <c r="C10" i="10"/>
  <c r="C9" i="10"/>
  <c r="C8" i="10"/>
  <c r="C7" i="10"/>
  <c r="C11" i="10" s="1"/>
  <c r="L123" i="9"/>
  <c r="E123" i="9" s="1"/>
  <c r="F123" i="9"/>
  <c r="R122" i="9"/>
  <c r="Q122" i="9"/>
  <c r="P122" i="9"/>
  <c r="M122" i="9"/>
  <c r="L122" i="9" s="1"/>
  <c r="E122" i="9" s="1"/>
  <c r="K122" i="9"/>
  <c r="J122" i="9"/>
  <c r="I122" i="9"/>
  <c r="H122" i="9"/>
  <c r="G122" i="9"/>
  <c r="F122" i="9" s="1"/>
  <c r="L121" i="9"/>
  <c r="F121" i="9"/>
  <c r="E121" i="9"/>
  <c r="L120" i="9"/>
  <c r="E120" i="9" s="1"/>
  <c r="F120" i="9"/>
  <c r="L119" i="9"/>
  <c r="E119" i="9" s="1"/>
  <c r="F119" i="9"/>
  <c r="R118" i="9"/>
  <c r="Q118" i="9"/>
  <c r="P118" i="9"/>
  <c r="M118" i="9"/>
  <c r="L118" i="9" s="1"/>
  <c r="E118" i="9" s="1"/>
  <c r="K118" i="9"/>
  <c r="J118" i="9"/>
  <c r="I118" i="9"/>
  <c r="H118" i="9"/>
  <c r="G118" i="9"/>
  <c r="F118" i="9"/>
  <c r="L117" i="9"/>
  <c r="F117" i="9"/>
  <c r="E117" i="9"/>
  <c r="L116" i="9"/>
  <c r="F116" i="9"/>
  <c r="E116" i="9"/>
  <c r="R115" i="9"/>
  <c r="Q115" i="9"/>
  <c r="P115" i="9"/>
  <c r="M115" i="9"/>
  <c r="L115" i="9"/>
  <c r="E115" i="9" s="1"/>
  <c r="K115" i="9"/>
  <c r="J115" i="9"/>
  <c r="I115" i="9"/>
  <c r="H115" i="9"/>
  <c r="G115" i="9"/>
  <c r="F115" i="9" s="1"/>
  <c r="L114" i="9"/>
  <c r="E114" i="9" s="1"/>
  <c r="F114" i="9"/>
  <c r="L113" i="9"/>
  <c r="F113" i="9"/>
  <c r="E113" i="9"/>
  <c r="L112" i="9"/>
  <c r="F112" i="9"/>
  <c r="E112" i="9"/>
  <c r="L111" i="9"/>
  <c r="F111" i="9"/>
  <c r="E111" i="9"/>
  <c r="L110" i="9"/>
  <c r="E110" i="9" s="1"/>
  <c r="F110" i="9"/>
  <c r="M109" i="9"/>
  <c r="L109" i="9"/>
  <c r="E109" i="9" s="1"/>
  <c r="F109" i="9"/>
  <c r="L108" i="9"/>
  <c r="F108" i="9"/>
  <c r="E108" i="9"/>
  <c r="L107" i="9"/>
  <c r="F107" i="9"/>
  <c r="E107" i="9"/>
  <c r="L106" i="9"/>
  <c r="F106" i="9"/>
  <c r="E106" i="9"/>
  <c r="L105" i="9"/>
  <c r="E105" i="9" s="1"/>
  <c r="F105" i="9"/>
  <c r="L104" i="9"/>
  <c r="E104" i="9" s="1"/>
  <c r="F104" i="9"/>
  <c r="R103" i="9"/>
  <c r="Q103" i="9"/>
  <c r="P103" i="9"/>
  <c r="M103" i="9"/>
  <c r="L103" i="9" s="1"/>
  <c r="E103" i="9" s="1"/>
  <c r="K103" i="9"/>
  <c r="J103" i="9"/>
  <c r="I103" i="9"/>
  <c r="H103" i="9"/>
  <c r="G103" i="9"/>
  <c r="F103" i="9"/>
  <c r="L102" i="9"/>
  <c r="F102" i="9"/>
  <c r="E102" i="9"/>
  <c r="M101" i="9"/>
  <c r="L101" i="9"/>
  <c r="F101" i="9"/>
  <c r="E101" i="9"/>
  <c r="L100" i="9"/>
  <c r="E100" i="9" s="1"/>
  <c r="F100" i="9"/>
  <c r="L99" i="9"/>
  <c r="E99" i="9" s="1"/>
  <c r="F99" i="9"/>
  <c r="L98" i="9"/>
  <c r="E98" i="9" s="1"/>
  <c r="F98" i="9"/>
  <c r="L97" i="9"/>
  <c r="F97" i="9"/>
  <c r="E97" i="9"/>
  <c r="L96" i="9"/>
  <c r="F96" i="9"/>
  <c r="E96" i="9"/>
  <c r="M95" i="9"/>
  <c r="L95" i="9" s="1"/>
  <c r="E95" i="9" s="1"/>
  <c r="F95" i="9"/>
  <c r="M94" i="9"/>
  <c r="L94" i="9" s="1"/>
  <c r="E94" i="9" s="1"/>
  <c r="F94" i="9"/>
  <c r="M93" i="9"/>
  <c r="L93" i="9" s="1"/>
  <c r="E93" i="9" s="1"/>
  <c r="F93" i="9"/>
  <c r="P92" i="9"/>
  <c r="L92" i="9" s="1"/>
  <c r="E92" i="9" s="1"/>
  <c r="F92" i="9"/>
  <c r="R91" i="9"/>
  <c r="R85" i="9" s="1"/>
  <c r="Q91" i="9"/>
  <c r="K91" i="9"/>
  <c r="J91" i="9"/>
  <c r="I91" i="9"/>
  <c r="I85" i="9" s="1"/>
  <c r="H91" i="9"/>
  <c r="H85" i="9" s="1"/>
  <c r="G91" i="9"/>
  <c r="F91" i="9" s="1"/>
  <c r="L90" i="9"/>
  <c r="E90" i="9" s="1"/>
  <c r="F90" i="9"/>
  <c r="L89" i="9"/>
  <c r="E89" i="9" s="1"/>
  <c r="F89" i="9"/>
  <c r="L88" i="9"/>
  <c r="F88" i="9"/>
  <c r="E88" i="9"/>
  <c r="L87" i="9"/>
  <c r="F87" i="9"/>
  <c r="E87" i="9"/>
  <c r="L86" i="9"/>
  <c r="E86" i="9" s="1"/>
  <c r="F86" i="9"/>
  <c r="Q85" i="9"/>
  <c r="K85" i="9"/>
  <c r="K67" i="9" s="1"/>
  <c r="J85" i="9"/>
  <c r="G85" i="9"/>
  <c r="L84" i="9"/>
  <c r="F84" i="9"/>
  <c r="E84" i="9"/>
  <c r="L83" i="9"/>
  <c r="F83" i="9"/>
  <c r="E83" i="9"/>
  <c r="L82" i="9"/>
  <c r="F82" i="9"/>
  <c r="E82" i="9"/>
  <c r="L81" i="9"/>
  <c r="E81" i="9" s="1"/>
  <c r="F81" i="9"/>
  <c r="L80" i="9"/>
  <c r="E80" i="9" s="1"/>
  <c r="F80" i="9"/>
  <c r="L79" i="9"/>
  <c r="F79" i="9"/>
  <c r="E79" i="9"/>
  <c r="L78" i="9"/>
  <c r="E78" i="9" s="1"/>
  <c r="F78" i="9"/>
  <c r="L77" i="9"/>
  <c r="E77" i="9" s="1"/>
  <c r="F77" i="9"/>
  <c r="L76" i="9"/>
  <c r="F76" i="9"/>
  <c r="E76" i="9"/>
  <c r="L75" i="9"/>
  <c r="F75" i="9"/>
  <c r="E75" i="9"/>
  <c r="L74" i="9"/>
  <c r="F74" i="9"/>
  <c r="E74" i="9"/>
  <c r="L73" i="9"/>
  <c r="E73" i="9" s="1"/>
  <c r="F73" i="9"/>
  <c r="L72" i="9"/>
  <c r="E72" i="9" s="1"/>
  <c r="F72" i="9"/>
  <c r="R71" i="9"/>
  <c r="Q71" i="9"/>
  <c r="P71" i="9"/>
  <c r="M71" i="9"/>
  <c r="L71" i="9" s="1"/>
  <c r="E71" i="9" s="1"/>
  <c r="K71" i="9"/>
  <c r="J71" i="9"/>
  <c r="I71" i="9"/>
  <c r="H71" i="9"/>
  <c r="G71" i="9"/>
  <c r="F71" i="9"/>
  <c r="L70" i="9"/>
  <c r="F70" i="9"/>
  <c r="E70" i="9"/>
  <c r="L69" i="9"/>
  <c r="F69" i="9"/>
  <c r="E69" i="9"/>
  <c r="R68" i="9"/>
  <c r="Q68" i="9"/>
  <c r="Q67" i="9" s="1"/>
  <c r="P68" i="9"/>
  <c r="M68" i="9"/>
  <c r="L68" i="9"/>
  <c r="E68" i="9" s="1"/>
  <c r="K68" i="9"/>
  <c r="J68" i="9"/>
  <c r="J67" i="9" s="1"/>
  <c r="I68" i="9"/>
  <c r="I67" i="9" s="1"/>
  <c r="H68" i="9"/>
  <c r="H67" i="9" s="1"/>
  <c r="G68" i="9"/>
  <c r="G67" i="9" s="1"/>
  <c r="L66" i="9"/>
  <c r="E66" i="9" s="1"/>
  <c r="F66" i="9"/>
  <c r="L65" i="9"/>
  <c r="E65" i="9" s="1"/>
  <c r="F65" i="9"/>
  <c r="R64" i="9"/>
  <c r="Q64" i="9"/>
  <c r="P64" i="9"/>
  <c r="M64" i="9"/>
  <c r="L64" i="9" s="1"/>
  <c r="E64" i="9" s="1"/>
  <c r="K64" i="9"/>
  <c r="J64" i="9"/>
  <c r="I64" i="9"/>
  <c r="H64" i="9"/>
  <c r="G64" i="9"/>
  <c r="F64" i="9"/>
  <c r="L63" i="9"/>
  <c r="F63" i="9"/>
  <c r="E63" i="9"/>
  <c r="L62" i="9"/>
  <c r="F62" i="9"/>
  <c r="E62" i="9"/>
  <c r="R61" i="9"/>
  <c r="Q61" i="9"/>
  <c r="P61" i="9"/>
  <c r="M61" i="9"/>
  <c r="L61" i="9"/>
  <c r="E61" i="9" s="1"/>
  <c r="K61" i="9"/>
  <c r="J61" i="9"/>
  <c r="I61" i="9"/>
  <c r="H61" i="9"/>
  <c r="G61" i="9"/>
  <c r="F61" i="9" s="1"/>
  <c r="L60" i="9"/>
  <c r="E60" i="9" s="1"/>
  <c r="F60" i="9"/>
  <c r="L59" i="9"/>
  <c r="E59" i="9" s="1"/>
  <c r="F59" i="9"/>
  <c r="L58" i="9"/>
  <c r="F58" i="9"/>
  <c r="E58" i="9"/>
  <c r="L57" i="9"/>
  <c r="F57" i="9"/>
  <c r="E57" i="9"/>
  <c r="R56" i="9"/>
  <c r="Q56" i="9"/>
  <c r="P56" i="9"/>
  <c r="M56" i="9"/>
  <c r="L56" i="9"/>
  <c r="E56" i="9" s="1"/>
  <c r="K56" i="9"/>
  <c r="J56" i="9"/>
  <c r="I56" i="9"/>
  <c r="H56" i="9"/>
  <c r="G56" i="9"/>
  <c r="F56" i="9" s="1"/>
  <c r="L55" i="9"/>
  <c r="E55" i="9" s="1"/>
  <c r="F55" i="9"/>
  <c r="L54" i="9"/>
  <c r="E54" i="9" s="1"/>
  <c r="F54" i="9"/>
  <c r="L53" i="9"/>
  <c r="F53" i="9"/>
  <c r="E53" i="9"/>
  <c r="R52" i="9"/>
  <c r="Q52" i="9"/>
  <c r="P52" i="9"/>
  <c r="M52" i="9"/>
  <c r="L52" i="9" s="1"/>
  <c r="E52" i="9" s="1"/>
  <c r="K52" i="9"/>
  <c r="J52" i="9"/>
  <c r="I52" i="9"/>
  <c r="F52" i="9" s="1"/>
  <c r="H52" i="9"/>
  <c r="G52" i="9"/>
  <c r="L51" i="9"/>
  <c r="E51" i="9" s="1"/>
  <c r="F51" i="9"/>
  <c r="L50" i="9"/>
  <c r="E50" i="9" s="1"/>
  <c r="F50" i="9"/>
  <c r="L49" i="9"/>
  <c r="E49" i="9" s="1"/>
  <c r="F49" i="9"/>
  <c r="L48" i="9"/>
  <c r="F48" i="9"/>
  <c r="E48" i="9"/>
  <c r="R47" i="9"/>
  <c r="Q47" i="9"/>
  <c r="P47" i="9"/>
  <c r="M47" i="9"/>
  <c r="M40" i="9" s="1"/>
  <c r="K47" i="9"/>
  <c r="J47" i="9"/>
  <c r="I47" i="9"/>
  <c r="F47" i="9" s="1"/>
  <c r="H47" i="9"/>
  <c r="G47" i="9"/>
  <c r="L46" i="9"/>
  <c r="E46" i="9" s="1"/>
  <c r="F46" i="9"/>
  <c r="L45" i="9"/>
  <c r="E45" i="9" s="1"/>
  <c r="F45" i="9"/>
  <c r="L44" i="9"/>
  <c r="E44" i="9" s="1"/>
  <c r="F44" i="9"/>
  <c r="R43" i="9"/>
  <c r="Q43" i="9"/>
  <c r="Q40" i="9" s="1"/>
  <c r="P43" i="9"/>
  <c r="L43" i="9" s="1"/>
  <c r="E43" i="9" s="1"/>
  <c r="M43" i="9"/>
  <c r="K43" i="9"/>
  <c r="K40" i="9" s="1"/>
  <c r="J43" i="9"/>
  <c r="J40" i="9" s="1"/>
  <c r="I43" i="9"/>
  <c r="I40" i="9" s="1"/>
  <c r="H43" i="9"/>
  <c r="G43" i="9"/>
  <c r="G40" i="9" s="1"/>
  <c r="F40" i="9" s="1"/>
  <c r="L42" i="9"/>
  <c r="F42" i="9"/>
  <c r="E42" i="9"/>
  <c r="L41" i="9"/>
  <c r="E41" i="9" s="1"/>
  <c r="F41" i="9"/>
  <c r="R40" i="9"/>
  <c r="H40" i="9"/>
  <c r="L39" i="9"/>
  <c r="E39" i="9" s="1"/>
  <c r="F39" i="9"/>
  <c r="L38" i="9"/>
  <c r="E38" i="9" s="1"/>
  <c r="F38" i="9"/>
  <c r="L37" i="9"/>
  <c r="F37" i="9"/>
  <c r="E37" i="9"/>
  <c r="P36" i="9"/>
  <c r="L36" i="9" s="1"/>
  <c r="E36" i="9" s="1"/>
  <c r="M36" i="9"/>
  <c r="F36" i="9"/>
  <c r="R35" i="9"/>
  <c r="Q35" i="9"/>
  <c r="P35" i="9"/>
  <c r="M35" i="9"/>
  <c r="L35" i="9" s="1"/>
  <c r="E35" i="9" s="1"/>
  <c r="K35" i="9"/>
  <c r="J35" i="9"/>
  <c r="I35" i="9"/>
  <c r="H35" i="9"/>
  <c r="G35" i="9"/>
  <c r="F35" i="9"/>
  <c r="L34" i="9"/>
  <c r="F34" i="9"/>
  <c r="E34" i="9"/>
  <c r="L33" i="9"/>
  <c r="F33" i="9"/>
  <c r="E33" i="9"/>
  <c r="L32" i="9"/>
  <c r="E32" i="9" s="1"/>
  <c r="F32" i="9"/>
  <c r="R31" i="9"/>
  <c r="Q31" i="9"/>
  <c r="P31" i="9"/>
  <c r="M31" i="9"/>
  <c r="L31" i="9"/>
  <c r="E31" i="9" s="1"/>
  <c r="K31" i="9"/>
  <c r="J31" i="9"/>
  <c r="I31" i="9"/>
  <c r="H31" i="9"/>
  <c r="G31" i="9"/>
  <c r="F31" i="9" s="1"/>
  <c r="L30" i="9"/>
  <c r="E30" i="9" s="1"/>
  <c r="F30" i="9"/>
  <c r="P29" i="9"/>
  <c r="L29" i="9"/>
  <c r="E29" i="9" s="1"/>
  <c r="F29" i="9"/>
  <c r="L28" i="9"/>
  <c r="F28" i="9"/>
  <c r="E28" i="9"/>
  <c r="L27" i="9"/>
  <c r="E27" i="9" s="1"/>
  <c r="F27" i="9"/>
  <c r="M26" i="9"/>
  <c r="L26" i="9" s="1"/>
  <c r="E26" i="9" s="1"/>
  <c r="F26" i="9"/>
  <c r="R25" i="9"/>
  <c r="Q25" i="9"/>
  <c r="P25" i="9"/>
  <c r="K25" i="9"/>
  <c r="J25" i="9"/>
  <c r="I25" i="9"/>
  <c r="H25" i="9"/>
  <c r="H21" i="9" s="1"/>
  <c r="G25" i="9"/>
  <c r="F25" i="9" s="1"/>
  <c r="L24" i="9"/>
  <c r="E24" i="9" s="1"/>
  <c r="F24" i="9"/>
  <c r="P23" i="9"/>
  <c r="P22" i="9" s="1"/>
  <c r="P21" i="9" s="1"/>
  <c r="M23" i="9"/>
  <c r="M22" i="9" s="1"/>
  <c r="F23" i="9"/>
  <c r="R22" i="9"/>
  <c r="Q22" i="9"/>
  <c r="K22" i="9"/>
  <c r="K21" i="9" s="1"/>
  <c r="J22" i="9"/>
  <c r="I22" i="9"/>
  <c r="H22" i="9"/>
  <c r="F22" i="9" s="1"/>
  <c r="G22" i="9"/>
  <c r="R21" i="9"/>
  <c r="Q21" i="9"/>
  <c r="J21" i="9"/>
  <c r="J20" i="9" s="1"/>
  <c r="I21" i="9"/>
  <c r="I20" i="9" s="1"/>
  <c r="G21" i="9"/>
  <c r="G20" i="9" s="1"/>
  <c r="F19" i="9"/>
  <c r="E19" i="9"/>
  <c r="F18" i="9"/>
  <c r="E18" i="9"/>
  <c r="F17" i="9"/>
  <c r="E17" i="9"/>
  <c r="L16" i="9"/>
  <c r="J16" i="9"/>
  <c r="J14" i="9" s="1"/>
  <c r="I16" i="9"/>
  <c r="E16" i="9" s="1"/>
  <c r="H16" i="9"/>
  <c r="H14" i="9" s="1"/>
  <c r="G16" i="9"/>
  <c r="F16" i="9" s="1"/>
  <c r="P15" i="9"/>
  <c r="O15" i="9"/>
  <c r="N15" i="9"/>
  <c r="L15" i="9"/>
  <c r="E15" i="9" s="1"/>
  <c r="F15" i="9"/>
  <c r="R14" i="9"/>
  <c r="Q14" i="9"/>
  <c r="P14" i="9"/>
  <c r="O14" i="9"/>
  <c r="N14" i="9"/>
  <c r="M14" i="9"/>
  <c r="L14" i="9" s="1"/>
  <c r="K14" i="9"/>
  <c r="G14" i="9"/>
  <c r="F13" i="9"/>
  <c r="E13" i="9"/>
  <c r="F12" i="9"/>
  <c r="E12" i="9"/>
  <c r="F10" i="9"/>
  <c r="E10" i="9"/>
  <c r="F9" i="9"/>
  <c r="E9" i="9"/>
  <c r="L8" i="9"/>
  <c r="J8" i="9"/>
  <c r="J11" i="9" s="1"/>
  <c r="I8" i="9"/>
  <c r="H8" i="9"/>
  <c r="G8" i="9"/>
  <c r="H32" i="8"/>
  <c r="G32" i="8"/>
  <c r="H31" i="8"/>
  <c r="G31" i="8"/>
  <c r="E30" i="8"/>
  <c r="H29" i="8"/>
  <c r="E29" i="8"/>
  <c r="G29" i="8" s="1"/>
  <c r="H28" i="8"/>
  <c r="G28" i="8"/>
  <c r="E28" i="8"/>
  <c r="H27" i="8"/>
  <c r="G27" i="8"/>
  <c r="H26" i="8"/>
  <c r="G26" i="8"/>
  <c r="F25" i="8"/>
  <c r="H25" i="8" s="1"/>
  <c r="E25" i="8"/>
  <c r="H24" i="8"/>
  <c r="G24" i="8"/>
  <c r="H23" i="8"/>
  <c r="G23" i="8"/>
  <c r="H22" i="8"/>
  <c r="G22" i="8"/>
  <c r="H21" i="8"/>
  <c r="G21" i="8"/>
  <c r="H20" i="8"/>
  <c r="G20" i="8"/>
  <c r="H19" i="8"/>
  <c r="F19" i="8"/>
  <c r="E19" i="8"/>
  <c r="G19" i="8" s="1"/>
  <c r="H18" i="8"/>
  <c r="G18" i="8"/>
  <c r="H17" i="8"/>
  <c r="G17" i="8"/>
  <c r="H16" i="8"/>
  <c r="G16" i="8"/>
  <c r="F15" i="8"/>
  <c r="H15" i="8" s="1"/>
  <c r="E15" i="8"/>
  <c r="E13" i="8"/>
  <c r="H12" i="8"/>
  <c r="G12" i="8"/>
  <c r="H11" i="8"/>
  <c r="G11" i="8"/>
  <c r="E10" i="8"/>
  <c r="H10" i="8" s="1"/>
  <c r="H32" i="7"/>
  <c r="G32" i="7"/>
  <c r="H31" i="7"/>
  <c r="G31" i="7"/>
  <c r="E30" i="7"/>
  <c r="H29" i="7"/>
  <c r="E29" i="7"/>
  <c r="G29" i="7" s="1"/>
  <c r="H28" i="7"/>
  <c r="E28" i="7"/>
  <c r="G28" i="7" s="1"/>
  <c r="H27" i="7"/>
  <c r="G27" i="7"/>
  <c r="H26" i="7"/>
  <c r="G26" i="7"/>
  <c r="F25" i="7"/>
  <c r="H24" i="7"/>
  <c r="G24" i="7"/>
  <c r="H23" i="7"/>
  <c r="G23" i="7"/>
  <c r="H22" i="7"/>
  <c r="G22" i="7"/>
  <c r="H21" i="7"/>
  <c r="G21" i="7"/>
  <c r="H20" i="7"/>
  <c r="G20" i="7"/>
  <c r="F19" i="7"/>
  <c r="E19" i="7"/>
  <c r="G19" i="7" s="1"/>
  <c r="H18" i="7"/>
  <c r="G18" i="7"/>
  <c r="H17" i="7"/>
  <c r="G17" i="7"/>
  <c r="H16" i="7"/>
  <c r="G16" i="7"/>
  <c r="H15" i="7"/>
  <c r="G15" i="7"/>
  <c r="F15" i="7"/>
  <c r="E15" i="7"/>
  <c r="H14" i="7"/>
  <c r="G14" i="7"/>
  <c r="F13" i="7"/>
  <c r="F30" i="7" s="1"/>
  <c r="H30" i="7" s="1"/>
  <c r="E13" i="7"/>
  <c r="G13" i="7" s="1"/>
  <c r="H12" i="7"/>
  <c r="G12" i="7"/>
  <c r="H11" i="7"/>
  <c r="G11" i="7"/>
  <c r="H10" i="7"/>
  <c r="E10" i="7"/>
  <c r="G10" i="7" s="1"/>
  <c r="H32" i="6"/>
  <c r="G32" i="6"/>
  <c r="H31" i="6"/>
  <c r="G31" i="6"/>
  <c r="E30" i="6"/>
  <c r="H29" i="6"/>
  <c r="E29" i="6"/>
  <c r="G29" i="6" s="1"/>
  <c r="E28" i="6"/>
  <c r="E25" i="6" s="1"/>
  <c r="G25" i="6" s="1"/>
  <c r="H27" i="6"/>
  <c r="G27" i="6"/>
  <c r="H26" i="6"/>
  <c r="G26" i="6"/>
  <c r="F25" i="6"/>
  <c r="H24" i="6"/>
  <c r="G24" i="6"/>
  <c r="H23" i="6"/>
  <c r="G23" i="6"/>
  <c r="H22" i="6"/>
  <c r="G22" i="6"/>
  <c r="H21" i="6"/>
  <c r="G21" i="6"/>
  <c r="H20" i="6"/>
  <c r="G20" i="6"/>
  <c r="H19" i="6"/>
  <c r="F19" i="6"/>
  <c r="E19" i="6"/>
  <c r="G19" i="6" s="1"/>
  <c r="H18" i="6"/>
  <c r="G18" i="6"/>
  <c r="H17" i="6"/>
  <c r="G17" i="6"/>
  <c r="H16" i="6"/>
  <c r="G16" i="6"/>
  <c r="F15" i="6"/>
  <c r="H15" i="6" s="1"/>
  <c r="E15" i="6"/>
  <c r="G15" i="6" s="1"/>
  <c r="H14" i="6"/>
  <c r="G14" i="6"/>
  <c r="H12" i="6"/>
  <c r="G12" i="6"/>
  <c r="H11" i="6"/>
  <c r="G11" i="6"/>
  <c r="H10" i="6"/>
  <c r="E10" i="6"/>
  <c r="G10" i="6" s="1"/>
  <c r="D32" i="5"/>
  <c r="D26" i="5"/>
  <c r="D20" i="5"/>
  <c r="D19" i="5"/>
  <c r="D14" i="5"/>
  <c r="D12" i="5"/>
  <c r="D10" i="5"/>
  <c r="D9" i="5"/>
  <c r="R11" i="9" l="1"/>
  <c r="F85" i="9"/>
  <c r="Q11" i="9"/>
  <c r="R67" i="9"/>
  <c r="E14" i="9"/>
  <c r="H20" i="9"/>
  <c r="F20" i="9" s="1"/>
  <c r="G30" i="7"/>
  <c r="G11" i="9"/>
  <c r="Q20" i="9"/>
  <c r="K20" i="9"/>
  <c r="K11" i="9" s="1"/>
  <c r="R20" i="9"/>
  <c r="P67" i="9"/>
  <c r="H25" i="6"/>
  <c r="L22" i="9"/>
  <c r="E22" i="9" s="1"/>
  <c r="F67" i="9"/>
  <c r="G28" i="6"/>
  <c r="F13" i="8"/>
  <c r="I14" i="9"/>
  <c r="I11" i="9" s="1"/>
  <c r="F43" i="9"/>
  <c r="E13" i="6"/>
  <c r="G13" i="6" s="1"/>
  <c r="H28" i="6"/>
  <c r="G10" i="8"/>
  <c r="E8" i="9"/>
  <c r="M25" i="9"/>
  <c r="L25" i="9" s="1"/>
  <c r="E25" i="9" s="1"/>
  <c r="M91" i="9"/>
  <c r="F13" i="6"/>
  <c r="E25" i="7"/>
  <c r="F8" i="9"/>
  <c r="F21" i="9"/>
  <c r="F68" i="9"/>
  <c r="P91" i="9"/>
  <c r="P85" i="9" s="1"/>
  <c r="H13" i="7"/>
  <c r="H19" i="7"/>
  <c r="L23" i="9"/>
  <c r="E23" i="9" s="1"/>
  <c r="L47" i="9"/>
  <c r="E47" i="9" s="1"/>
  <c r="G15" i="8"/>
  <c r="G25" i="8"/>
  <c r="P40" i="9"/>
  <c r="P20" i="9" s="1"/>
  <c r="P11" i="9" s="1"/>
  <c r="H25" i="7" l="1"/>
  <c r="G25" i="7"/>
  <c r="M85" i="9"/>
  <c r="L91" i="9"/>
  <c r="E91" i="9" s="1"/>
  <c r="F30" i="8"/>
  <c r="H13" i="8"/>
  <c r="G13" i="8"/>
  <c r="H11" i="9"/>
  <c r="F11" i="9" s="1"/>
  <c r="L40" i="9"/>
  <c r="E40" i="9" s="1"/>
  <c r="F30" i="6"/>
  <c r="H13" i="6"/>
  <c r="F14" i="9"/>
  <c r="M21" i="9"/>
  <c r="L21" i="9" l="1"/>
  <c r="E21" i="9" s="1"/>
  <c r="L85" i="9"/>
  <c r="E85" i="9" s="1"/>
  <c r="M67" i="9"/>
  <c r="L67" i="9" s="1"/>
  <c r="E67" i="9" s="1"/>
  <c r="H30" i="8"/>
  <c r="G30" i="8"/>
  <c r="H30" i="6"/>
  <c r="G30" i="6"/>
  <c r="M20" i="9" l="1"/>
  <c r="M11" i="9" l="1"/>
  <c r="L11" i="9" s="1"/>
  <c r="E11" i="9" s="1"/>
  <c r="L20" i="9"/>
  <c r="E20" i="9" s="1"/>
</calcChain>
</file>

<file path=xl/sharedStrings.xml><?xml version="1.0" encoding="utf-8"?>
<sst xmlns="http://schemas.openxmlformats.org/spreadsheetml/2006/main" count="1623" uniqueCount="1175">
  <si>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</si>
  <si>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</si>
  <si>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</si>
  <si>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 xml:space="preserve">ОТЧЕТ О ФИНАНСОВОМ ОБЕСПЕЧЕНИИ ПРОГРАММЫ РАЗВИТИЯ </t>
  </si>
  <si>
    <t xml:space="preserve">УНИВЕРСИТЕТА В РАМКАХ РЕАЛИЗАЦИИ </t>
  </si>
  <si>
    <t>ПРОГРАММЫ СТРАТЕГИЧЕСКОГО АКАДЕМИЧЕСКОГО ЛИДЕРСТВА "ПРИОРИТЕТ-2030"</t>
  </si>
  <si>
    <t>за 2022 год</t>
  </si>
  <si>
    <t>по состоянию на 01 января 2023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</si>
  <si>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</si>
  <si>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</si>
  <si>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</si>
  <si>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"Приоритет-2030" - получатели грантов в форме субсидии</t>
  </si>
  <si>
    <t>Промежуточная</t>
  </si>
  <si>
    <t>Наименование университета</t>
  </si>
  <si>
    <t>Федеральное государственное бюджетное образовательное учреждение высшего образования «Российский институт театрального искусства – ГИТИС»</t>
  </si>
  <si>
    <t>ИНН</t>
  </si>
  <si>
    <t>7703022730</t>
  </si>
  <si>
    <t>Содержание отчета о финансовом обеспечении программы развития университета в рамках реализации программы стратегического академического лидерства "Приоритет-2030"</t>
  </si>
  <si>
    <t>Форма 1</t>
  </si>
  <si>
    <t>Ф_1</t>
  </si>
  <si>
    <t>Информация о результатах деятельности и реализации программы развития в рамках программы стратегического академического лидерства "Приоритет-2030"</t>
  </si>
  <si>
    <t>Форма 2.1</t>
  </si>
  <si>
    <t>Ф_2_1</t>
  </si>
  <si>
    <t>Отчет о расходах, источником финансового обеспечения которых является грант (S4)</t>
  </si>
  <si>
    <t>Форма 2.2</t>
  </si>
  <si>
    <t>Ф_2_2</t>
  </si>
  <si>
    <t>Отчет о расходах, источником финансового обеспечения которых является грант (D8)</t>
  </si>
  <si>
    <t>Форма 2.3</t>
  </si>
  <si>
    <t>Ф_2_3</t>
  </si>
  <si>
    <t>Отчет о расходах, источником финансового обеспечения которых является грант (D3)</t>
  </si>
  <si>
    <t>Форма 2.4</t>
  </si>
  <si>
    <t>Ф_2_4</t>
  </si>
  <si>
    <t>Отчет о финансовом обеспечении программы развития университета в рамках реализации программы стратегического академического лидерства "Приоритет-2030"</t>
  </si>
  <si>
    <t>Форма 3</t>
  </si>
  <si>
    <t>Ф_3</t>
  </si>
  <si>
    <t xml:space="preserve">Отчет о расходовании средств гранта на реализацию мероприятий программы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"Приоритет-2030", утвержденных постановлением Правительства Российской Федерации </t>
  </si>
  <si>
    <t>Расходы</t>
  </si>
  <si>
    <t>Оплата труда, начисления на выплаты по оплате труда</t>
  </si>
  <si>
    <t>Заработная плата</t>
  </si>
  <si>
    <t>Прочие несоциальные выплаты персоналу в денежной форме</t>
  </si>
  <si>
    <t>Начисления на выплаты по оплате труда</t>
  </si>
  <si>
    <t>Прочие несоциальные выплаты персоналу в натуральной форме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</si>
  <si>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</si>
  <si>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</si>
  <si>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</si>
  <si>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</si>
  <si>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</si>
  <si>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</si>
  <si>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</si>
  <si>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</si>
  <si>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</si>
  <si>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Арендная плата за пользование земельными участками и другими обособленными природными объектами</t>
  </si>
  <si>
    <t>Обслуживание государственного (муниципального) долга</t>
  </si>
  <si>
    <t>Обслуживание внутреннего долга</t>
  </si>
  <si>
    <t>Обслуживание внешнего долга</t>
  </si>
  <si>
    <t>Обслуживание долговых обязательств учреждений</t>
  </si>
  <si>
    <t>Процентные расходы по обязательствам</t>
  </si>
  <si>
    <t>Безвозмездные перечисления текущего характера организациям</t>
  </si>
  <si>
    <t>Безвозмездные перечисления (передачи) текущего характера сектора государственного управления</t>
  </si>
  <si>
    <t>Безвозмездные перечисления финансовым организациям государственного сектора на производство</t>
  </si>
  <si>
    <t>Безвозмездные перечисления иным финансовым организациям (за исключением финансовых организаций государственного сектора) на производство</t>
  </si>
  <si>
    <t>Безвозмездные перечисления нефинансовым организациям государственного сектора на производство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</si>
  <si>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</si>
  <si>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</si>
  <si>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Безвозмездные перечисления финансовым организациям государственного сектора на продукцию</t>
  </si>
  <si>
    <t>Безвозмездные перечисления иным финансовым организациям (за исключением финансовых организаций государственного сектора) на продукцию</t>
  </si>
  <si>
    <t>Безвозмездные перечисления нефинансовым организациям государственного сектора на продукцию</t>
  </si>
  <si>
    <t>24A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</si>
  <si>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</si>
  <si>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24B</t>
  </si>
  <si>
    <t>Безвозмездные перечисления некоммерческим организациям и физическим лицам - производителям товаров, работ и услуг на продукцию</t>
  </si>
  <si>
    <t>Безвозмездные перечисления бюджетам</t>
  </si>
  <si>
    <t>Перечисления текущего характера другим бюджетам бюджетной системы Российской Федерации</t>
  </si>
  <si>
    <t>Перечисления текущего характера наднациональным организациям и правительствам иностранных государств</t>
  </si>
  <si>
    <t>Перечисления текущего характера международным организациям</t>
  </si>
  <si>
    <t>Перечисления капитального характера другим бюджетам бюджетной системы Российской Федерации</t>
  </si>
  <si>
    <t>Перечисления капитального характера наднациональным организациям и правительствам иностранных государств</t>
  </si>
  <si>
    <t>Перечисления капитального характера международным организациям</t>
  </si>
  <si>
    <t>Социальное обеспечение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</si>
  <si>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</si>
  <si>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 в денежной форме</t>
  </si>
  <si>
    <t>Пособия по социальной помощи населению в натуральной форме</t>
  </si>
  <si>
    <t>Пенсии, пособия, выплачиваемые работодателями, нанимателями бывшим работникам в денежной форме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</si>
  <si>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</si>
  <si>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</si>
  <si>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Социальные компенсации персоналу в натуральной форме</t>
  </si>
  <si>
    <t>Операции с активами</t>
  </si>
  <si>
    <t>Амортизация</t>
  </si>
  <si>
    <t>Расходование материальных запасов</t>
  </si>
  <si>
    <t>Чрезвычайные расходы по операциям с активами</t>
  </si>
  <si>
    <t>Убытки от обесценения активов</t>
  </si>
  <si>
    <t>Безвозмездные перечисления капитального характера организациям</t>
  </si>
  <si>
    <t>Безвозмездные перечисления капитального характера государственным (муниципальным) учреждениям</t>
  </si>
  <si>
    <t>Безвозмездные перечисления капитального характера финансовым организациям государственного сектора</t>
  </si>
  <si>
    <t>Безвозмездные перечисления капитального характера иным финансовым организациям (за исключением финансовых организаций государственного сектора)</t>
  </si>
  <si>
    <t>Безвозмездные перечисления капитального характера нефинансовым организациям государственного сектора</t>
  </si>
  <si>
    <t>Безвозмездные перечисления капитального характера иным нефинансовым организациям (за исключением нефинансовых организаций государственного сектора)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</si>
  <si>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</si>
  <si>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Прочие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</si>
  <si>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</si>
  <si>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</si>
  <si>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Штрафы за нарушение законодательства о закупках и нарушение условий контрактов (договоров)</t>
  </si>
  <si>
    <t>Штрафные санкции по долговым обязательствам</t>
  </si>
  <si>
    <t>Другие экономические санкции</t>
  </si>
  <si>
    <t>Иные выплаты текущего характера физическим лицам</t>
  </si>
  <si>
    <t>Иные выплаты текущего характера организациям</t>
  </si>
  <si>
    <t>Иные выплаты капитального характера физическим лицам</t>
  </si>
  <si>
    <t>Иные выплаты капитального характера организациям</t>
  </si>
  <si>
    <t>29T</t>
  </si>
  <si>
    <t>Расходы по возмещению убытков (расходов) от деятельности простого товарищества</t>
  </si>
  <si>
    <t>Поступление нефинансовых активов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</si>
  <si>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</si>
  <si>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</si>
  <si>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</si>
  <si>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</si>
  <si>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</si>
  <si>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</si>
  <si>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</si>
  <si>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</si>
  <si>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</si>
  <si>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</si>
  <si>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</si>
  <si>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</si>
  <si>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Увеличение стоимости права пользования</t>
  </si>
  <si>
    <t>Увеличение стоимости права пользования активом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</si>
  <si>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</si>
  <si>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</si>
  <si>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биологических активов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</si>
  <si>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</si>
  <si>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</si>
  <si>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</si>
  <si>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</si>
  <si>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 учреждений привлекаемым лицам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</si>
  <si>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</si>
  <si>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</si>
  <si>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</si>
  <si>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Научно-исследовательские, опытно-конструкторские и технологические работы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</si>
  <si>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</si>
  <si>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</si>
  <si>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</si>
  <si>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</si>
  <si>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Закупка товаров, работ, услуг в целях создания, развития, эксплуатации и вывода из эксплуатации государственных информационных систем</t>
  </si>
  <si>
    <t>Закупка энергетических ресурсов</t>
  </si>
  <si>
    <t>Социальное обеспечение и иные выплаты населению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</si>
  <si>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</si>
  <si>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</si>
  <si>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</si>
  <si>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</si>
  <si>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</si>
  <si>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</si>
  <si>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</si>
  <si>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</si>
  <si>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Страховые взносы на обязательное медицинское страхование неработающего населения</t>
  </si>
  <si>
    <t>Публичные нормативные выплаты гражданам несоциального характера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</si>
  <si>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</si>
  <si>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</si>
  <si>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</si>
  <si>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</si>
  <si>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государственными (муниципальными) бюджетными и автономными учреждениями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</si>
  <si>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</si>
  <si>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Бюджетные инвестиции</t>
  </si>
  <si>
    <t>Бюджетные инвестиции на приобретение объектов недвижимого имущества в федеральную собственность в рамках государственного оборонного заказа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</si>
  <si>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</si>
  <si>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в рамках государственного оборонного заказа</t>
  </si>
  <si>
    <t>Бюджетные инвестиции в объекты капитального строительства государственной (муниципальной) собственности</t>
  </si>
  <si>
    <t>Бюджетные инвестиции в соответствии с концессионными соглашениями</t>
  </si>
  <si>
    <t>Бюджетные инвестиции иным юридическим лицам</t>
  </si>
  <si>
    <t>Бюджетные инвестиции иным юридическим лицам в объекты капитального строительства</t>
  </si>
  <si>
    <t>Бюджетные инвестиции иным юридическим лицам, за исключением бюджетных инвестиций в объекты капитального строительства</t>
  </si>
  <si>
    <t>Бюджетные инвестиции иным юридическим лицам в объекты капитального строительства дочерних обществ</t>
  </si>
  <si>
    <t>Бюджетные инвестиции иным юридическим лицам в объекты капитального строительства в рамках государственного оборонного заказа</t>
  </si>
  <si>
    <t>Бюджетные инвестиции иным юридическим лицам в объекты капитального строительства дочерних обществ в рамках государственного оборонного заказа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</si>
  <si>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</si>
  <si>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</si>
  <si>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>Субсидии на приобретение объектов недвижимого имущества в государственную (муниципальную) собственность автономным учреждениям</t>
  </si>
  <si>
    <t>Субсидии на приобретение объектов недвижимого имущества в государственную (муниципальную) собственность государственным (муниципальным) унитарным предприятиям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</si>
  <si>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</si>
  <si>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</si>
  <si>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</si>
  <si>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>Межбюджетные трансферты</t>
  </si>
  <si>
    <t>Дотации</t>
  </si>
  <si>
    <t>Дотации на выравнивание бюджетной обеспеченности</t>
  </si>
  <si>
    <t>Иные дотации</t>
  </si>
  <si>
    <t>Субсидии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</si>
  <si>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</si>
  <si>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Субсидии на софинансирование капитальных вложений в объекты государственной (муниципальной) собственности</t>
  </si>
  <si>
    <t>Консолидированные субсидии</t>
  </si>
  <si>
    <t>Субвенции</t>
  </si>
  <si>
    <t>Иные межбюджетные трансферты</t>
  </si>
  <si>
    <t>Межбюджетные трансферты бюджету Фонда социального страхования Российской Федерации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</si>
  <si>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</si>
  <si>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</si>
  <si>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</si>
  <si>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</si>
  <si>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</si>
  <si>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</si>
  <si>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Гранты в форме субсидии бюджетным учреждениям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</si>
  <si>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</si>
  <si>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</si>
  <si>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</si>
  <si>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</si>
  <si>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Гранты в форме субсидии автономным учреждениям</t>
  </si>
  <si>
    <t>Субсидии автономным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</si>
  <si>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</si>
  <si>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на возмещение недополученных доходов и (или) возмещение фактически понесенных затрат</t>
  </si>
  <si>
    <t>Субсидии (гранты в форме субсидий), подлежащие казначейскому сопровождению</t>
  </si>
  <si>
    <t>Субсидии (гранты в форме субсидий), не подлежащие казначейскому сопровождению</t>
  </si>
  <si>
    <t>Гранты иным некоммерческим организациям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</si>
  <si>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</si>
  <si>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Обслуживание государственного долга Российской Федерации</t>
  </si>
  <si>
    <t>Обслуживание государственного долга субъекта Российской Федерации</t>
  </si>
  <si>
    <t>Обслуживание муниципального долга</t>
  </si>
  <si>
    <t>Иные бюджетные ассигнования</t>
  </si>
  <si>
    <t>Неденежные передачи внутри юридического лица</t>
  </si>
  <si>
    <t>Безвозмездные внутриведомственные неденежные передачи</t>
  </si>
  <si>
    <t>Безвозмездные внутриведомственные неденежные передачи бюджетным (автономным) учреждениям</t>
  </si>
  <si>
    <t>Безвозмездные межведомственные неденежные передачи</t>
  </si>
  <si>
    <t>Безвозмездные межведомственные неденежные передачи бюджетным (автономным) учреждениям</t>
  </si>
  <si>
    <t>Безвозмездные межбюджетные неденежные передачи</t>
  </si>
  <si>
    <t>Безвозмездные межбюджетные неденежные передачи бюджетным (автономным) учреждениям</t>
  </si>
  <si>
    <t>Безвозмездные неденежные передачи государственному сектору</t>
  </si>
  <si>
    <t>Иные безвозмездные неденежные передачи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</si>
  <si>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</si>
  <si>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</si>
  <si>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</si>
  <si>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</si>
  <si>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Гранты юридическим лицам (кроме некоммерческих организаций), индивидуальным предпринимателям</t>
  </si>
  <si>
    <t>Субсидии юридическим лицам на осуществление капитальных вложений в объекты недвижимого имущества</t>
  </si>
  <si>
    <t>Субсидии государственным корпорациям (компаниям), публично-правовым компаниям</t>
  </si>
  <si>
    <t>Субсидии государственным корпорациям (компаниям), публично-правовым компаниям на осуществление капитальных вложений в объекты государственных корпораций (компаний), публично-правовых компаний</t>
  </si>
  <si>
    <t>Субсидии государственным корпорациям (компаниям), публично-правовым компаниям в виде имущественного взноса Российской Федерации на иные цели, не связанные с капитальными вложениями</t>
  </si>
  <si>
    <t>Субсидии государственным корпорациям (компаниям), публично-правовым компаниям на выполнение возложенных на них государственных полномочий</t>
  </si>
  <si>
    <t>Субсидии государственным корпорациям (компаниям), публично-правовым компаниям на иные цели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</si>
  <si>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</t>
  </si>
  <si>
    <t>Субсидии государственным корпорациям (компаниям), публично-правовым компаниям на осуществление капитальных вложений в объекты дочерних обществ в рамках государственного оборонного заказа</t>
  </si>
  <si>
    <t>Исполнение судебных актов</t>
  </si>
  <si>
    <t>Исполнение судебных актов Российской Федерации и мировых соглашений по возмещению причиненного вреда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</si>
  <si>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</si>
  <si>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</si>
  <si>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Федерации</t>
  </si>
  <si>
    <t>Исполнение государственных гарантий субъекта Российской Федерации</t>
  </si>
  <si>
    <t>Исполнение муниципальных гарантий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</si>
  <si>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</si>
  <si>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</si>
  <si>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</si>
  <si>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</si>
  <si>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</si>
  <si>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</si>
  <si>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>Взносы в международные организации</t>
  </si>
  <si>
    <t>Платежи в целях обеспечения реализации соглашений по обязательствам Российской Федерации перед иностранными государствами и международными организациями</t>
  </si>
  <si>
    <t>Резервные средства</t>
  </si>
  <si>
    <t>Специальные расходы</t>
  </si>
  <si>
    <t>Наименование показателя</t>
  </si>
  <si>
    <t>Код строки</t>
  </si>
  <si>
    <t>Ед.изм.</t>
  </si>
  <si>
    <t>Значение показателя</t>
  </si>
  <si>
    <t>Информация о поступлениях</t>
  </si>
  <si>
    <t>Общая сумма кассовых поступлений, всего</t>
  </si>
  <si>
    <t>100</t>
  </si>
  <si>
    <t>руб.</t>
  </si>
  <si>
    <t>в том числе:
сумма грантов в форме субсидий из федерального бюджета (за исключением гранта на реализацию программы стратегического академического лидерства "Приоритет-2030")</t>
  </si>
  <si>
    <t>101</t>
  </si>
  <si>
    <t>сумма гранта на реализацию программы стратегического академического лидерства "Приоритет-2030"</t>
  </si>
  <si>
    <t>102</t>
  </si>
  <si>
    <t>Доля гранта на реализацию программы "Приоритет-2030" в общем объеме поступлений</t>
  </si>
  <si>
    <t>010</t>
  </si>
  <si>
    <t>%</t>
  </si>
  <si>
    <t>Внебюджетные средства, всего</t>
  </si>
  <si>
    <t>110</t>
  </si>
  <si>
    <t>из них направленно на реализацию программы развития</t>
  </si>
  <si>
    <t>111</t>
  </si>
  <si>
    <t>Доля внебюджетных средств, направленных на программу развития</t>
  </si>
  <si>
    <t>020</t>
  </si>
  <si>
    <t>Поступления от выполнения научно-исследовательских и опытно-конструкторских работ</t>
  </si>
  <si>
    <t>120</t>
  </si>
  <si>
    <t>в том числе в рамках реализации проектов программы развития</t>
  </si>
  <si>
    <t>121</t>
  </si>
  <si>
    <t>Поступления от использования нематериальных активов (результатов интеллектуальной деятельности)</t>
  </si>
  <si>
    <t>130</t>
  </si>
  <si>
    <t>в том числе созданных в рамках реализации программы развития</t>
  </si>
  <si>
    <t>131</t>
  </si>
  <si>
    <t>Информация о выплатах</t>
  </si>
  <si>
    <t>Общая сумма кассовых выплат, всего</t>
  </si>
  <si>
    <t>в том числе:
расходы на реализацию программы стратегического академического лидерства "Приоритете-2030"</t>
  </si>
  <si>
    <t>Доля расходов на реализацию программы "Приоритет-2030" в общем объеме затрат</t>
  </si>
  <si>
    <t>030</t>
  </si>
  <si>
    <t>Информация об активах</t>
  </si>
  <si>
    <t>Основные средства (балансовая стоимость на 01.01.2022)</t>
  </si>
  <si>
    <t>в том числе за счет средств гранта</t>
  </si>
  <si>
    <t>Уменьшение стоимости основных средств</t>
  </si>
  <si>
    <t>Основные средства (остаточная стоимость на 01.01.2023)</t>
  </si>
  <si>
    <t>Нематериальные активы (балансовая стоимость на 01.01.2022)</t>
  </si>
  <si>
    <t>из них созданные собственными силами</t>
  </si>
  <si>
    <t>411.1</t>
  </si>
  <si>
    <t>Уменьшение стоимости нематериальных активов</t>
  </si>
  <si>
    <t>Нематериальные активы (остаточная стоимость на 01.01.2023)</t>
  </si>
  <si>
    <t>Информация о фонде оплаты труда</t>
  </si>
  <si>
    <t>Расходы на оплату труда, всего</t>
  </si>
  <si>
    <t>Среднесписочная численность на 01.01.2022</t>
  </si>
  <si>
    <t>040</t>
  </si>
  <si>
    <t>ед.</t>
  </si>
  <si>
    <t>Среднесписочная численность на 01.01.2023</t>
  </si>
  <si>
    <t>050</t>
  </si>
  <si>
    <t>Результат федерального проекта:  Поддержка образовательных организаций высшего образования с целью формирования группы университетов - национальных лидеров для формирования научного, технологического и кадрового обеспечения экономики и социальной сферы, повышения глобальной конкурентоспособности системы высшего образования и содействия региональному развитию</t>
  </si>
  <si>
    <t>по БК</t>
  </si>
  <si>
    <t>S4</t>
  </si>
  <si>
    <t>Ед.изм.: руб.</t>
  </si>
  <si>
    <t>Код направления
расходования гранта</t>
  </si>
  <si>
    <t>Сумма</t>
  </si>
  <si>
    <t>Остаток, руб.</t>
  </si>
  <si>
    <t>Исполнение плана, %</t>
  </si>
  <si>
    <t>План на 31.12.2022</t>
  </si>
  <si>
    <t>Факт на 01.01.2023</t>
  </si>
  <si>
    <t>Остаток гранта на начало года, всего:</t>
  </si>
  <si>
    <t>0100</t>
  </si>
  <si>
    <t xml:space="preserve">в том числе:
потребность в котором подтверждена </t>
  </si>
  <si>
    <t>0110</t>
  </si>
  <si>
    <t>Х</t>
  </si>
  <si>
    <t>подлежащий возврату в федеральный бюджет</t>
  </si>
  <si>
    <t>0120</t>
  </si>
  <si>
    <t xml:space="preserve">Поступило средств, всего: </t>
  </si>
  <si>
    <t>0200</t>
  </si>
  <si>
    <t>в том числе:
из федерального бюджета</t>
  </si>
  <si>
    <t>0210</t>
  </si>
  <si>
    <t xml:space="preserve">возврат дебиторской задолженности прошлых лет </t>
  </si>
  <si>
    <t>0220</t>
  </si>
  <si>
    <t>из них:
возврат дебиторской задолженности прошлых лет, решение об использовании которой принято</t>
  </si>
  <si>
    <t>0221</t>
  </si>
  <si>
    <t>возврат дебиторской задолженности прошлых лет, решение об использовании которой не принято</t>
  </si>
  <si>
    <t>0222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</si>
  <si>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</si>
  <si>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0230</t>
  </si>
  <si>
    <t>Выплаты по расходам, всего:</t>
  </si>
  <si>
    <t>0300</t>
  </si>
  <si>
    <t>в том числе:
выплаты персоналу, всего:</t>
  </si>
  <si>
    <t>0310</t>
  </si>
  <si>
    <t>закупка работ и услуг, всего:</t>
  </si>
  <si>
    <t>0320</t>
  </si>
  <si>
    <t>закупка непроизведенных активов, нематериальных активов, материальных запасов и основных средств, всего:</t>
  </si>
  <si>
    <t>0330</t>
  </si>
  <si>
    <t>уплата налогов, сборов и иных платежей в бюджеты бюджетной системы Российской Федерации, всего:</t>
  </si>
  <si>
    <t>0340</t>
  </si>
  <si>
    <t>иные выплаты, всего:</t>
  </si>
  <si>
    <t>0350</t>
  </si>
  <si>
    <t xml:space="preserve">Возвращено в федеральный бюджет, всего: </t>
  </si>
  <si>
    <t>0400</t>
  </si>
  <si>
    <t>в том числе:
израсходованных не по целевому назначению</t>
  </si>
  <si>
    <t>0410</t>
  </si>
  <si>
    <t>в результате применения штрафных санкций</t>
  </si>
  <si>
    <t>0420</t>
  </si>
  <si>
    <t>в сумме остатка гранта на начало года, потребность в которой не подтверждена</t>
  </si>
  <si>
    <t>0430</t>
  </si>
  <si>
    <t>в сумме возврата дебиторской задолженности прошлых лет, решение об использовании которой не принято</t>
  </si>
  <si>
    <t>0440</t>
  </si>
  <si>
    <t>Остаток гранта на конец отчетного периода, всего:</t>
  </si>
  <si>
    <t>0500</t>
  </si>
  <si>
    <t>в том числе:
требуется в направлении на те же цели</t>
  </si>
  <si>
    <t>0510</t>
  </si>
  <si>
    <t>подлежит возврату в федеральный бюджет</t>
  </si>
  <si>
    <t>0520</t>
  </si>
  <si>
    <t>Результат федерального проекта:  Обучающимся обеспечена возможность повышения квалификации на «цифровой кафедре» образовательной организации высшего образования – участника программы стратегического академического лидерства «Приоритет-2030» посредством получения дополнительной квалификации по ИТ-профилю» федерального проекта «Развитие кадрового потенциала ИТ-отрасли» национальной программы «Цифровая экономика Российской Федерации»</t>
  </si>
  <si>
    <t>D8</t>
  </si>
  <si>
    <t>Результат федерального проекта:  Образовательными организациями высшего образования, получающими государственную поддержку по программе стратегического академического лидерства, в рамках своих программ развития реализованы мероприятия по обеспечению условий для формирования цифровых компетенций и навыков использования цифровых технологий у обучающихся, в том числе у студентов ИТ-специальностей</t>
  </si>
  <si>
    <t>D3</t>
  </si>
  <si>
    <t>за 2022 год (фактические значения на 31.12.2022)</t>
  </si>
  <si>
    <t>Ед.изм.: руб</t>
  </si>
  <si>
    <t>Код по бюджетной классификации Российской Федерации</t>
  </si>
  <si>
    <t>Код классификации операций сектора государственного управления</t>
  </si>
  <si>
    <t>Всего</t>
  </si>
  <si>
    <t>Федеральный бюджет</t>
  </si>
  <si>
    <t>Внебюджетные средства</t>
  </si>
  <si>
    <t>Бюджет субъекта РФ</t>
  </si>
  <si>
    <t>Местный бюджет</t>
  </si>
  <si>
    <t>Средства гранта</t>
  </si>
  <si>
    <t>Иные средства федерального бюджета</t>
  </si>
  <si>
    <t>Средства по договорам на выполнение НИОКР</t>
  </si>
  <si>
    <t>Средства по договорам на оказание платных образовательных услуг</t>
  </si>
  <si>
    <t>Прочие поступления</t>
  </si>
  <si>
    <t>Целевые и безвозмездные поступления</t>
  </si>
  <si>
    <t>Грант, всего</t>
  </si>
  <si>
    <t>075 07 06 47 2 S4 12100</t>
  </si>
  <si>
    <t>075 07 08 47 2 S4 12100</t>
  </si>
  <si>
    <t>075 07 06 47 2 D8 64733</t>
  </si>
  <si>
    <t>075 07 06 47 2 D3 09800</t>
  </si>
  <si>
    <t>Остаток на начало текущего финансового периода (стр.0110+стр.0120)</t>
  </si>
  <si>
    <t>х</t>
  </si>
  <si>
    <t>Остаток на конец текущего финансового периода (стр.0100+стр.1000-стр.2000-стр.3000-стр.4000)</t>
  </si>
  <si>
    <t>Поступления (стр.1100+стр.1200+стр.1300)</t>
  </si>
  <si>
    <t>1000</t>
  </si>
  <si>
    <t>Поступления текущего периода</t>
  </si>
  <si>
    <t>1100</t>
  </si>
  <si>
    <t>Возврат дебиторской задолженности прошлых лет (стр.1210+стр.1220)</t>
  </si>
  <si>
    <t>1200</t>
  </si>
  <si>
    <t>1210</t>
  </si>
  <si>
    <t>1220</t>
  </si>
  <si>
    <t>Иные доходы в форме штрафов и пеней по обязательствам, источником финансового обеспечения которых являлись средства гранта</t>
  </si>
  <si>
    <t>1300</t>
  </si>
  <si>
    <t>Выплаты, всего (стр.2100+стр.2200+стр.2300+стр.2400+стр.2500+стр.2600+стр.2700+стр.2800):</t>
  </si>
  <si>
    <t>2000</t>
  </si>
  <si>
    <t>в том числе:
на выплаты персоналу, всего (стр.2110+стр.2120+стр.2130+стр.2140)</t>
  </si>
  <si>
    <t>2100</t>
  </si>
  <si>
    <t>в том числе:
оплата труда (стр.2111+стр.2112)</t>
  </si>
  <si>
    <t>2110</t>
  </si>
  <si>
    <t>заработная плата</t>
  </si>
  <si>
    <t>2111</t>
  </si>
  <si>
    <t>социальные пособия и компенсации персоналу в денежной форме</t>
  </si>
  <si>
    <t>2112</t>
  </si>
  <si>
    <t>прочие выплаты персоналу, в том числе компенсационного характера (стр.2121+стр.2122+стр.2123+стр.2124+стр.2125)</t>
  </si>
  <si>
    <t>2120</t>
  </si>
  <si>
    <t>112</t>
  </si>
  <si>
    <t>прочие несоциальные выплаты персоналу в денежной форме</t>
  </si>
  <si>
    <t>2121</t>
  </si>
  <si>
    <t>услуги связи</t>
  </si>
  <si>
    <t>2122</t>
  </si>
  <si>
    <t>транспортные услуги</t>
  </si>
  <si>
    <t>2123</t>
  </si>
  <si>
    <t>прочие работы, услуги</t>
  </si>
  <si>
    <t>2124</t>
  </si>
  <si>
    <t>2125</t>
  </si>
  <si>
    <t>иные выплаты, за исключением фонда оплаты труда учреждения, для выполнения отдельных полномочий (стр.2131+стр.2132+стр.2133)</t>
  </si>
  <si>
    <t>2130</t>
  </si>
  <si>
    <t>113</t>
  </si>
  <si>
    <t>2131</t>
  </si>
  <si>
    <t>2132</t>
  </si>
  <si>
    <t>иные выплаты текущего характера физическим лицам</t>
  </si>
  <si>
    <t>2133</t>
  </si>
  <si>
    <t>взносы по обязательному социальному страхованию на выплаты по оплате труда работников (стр.2141+стр.2142+стр.2143+стр.2144)</t>
  </si>
  <si>
    <t>2140</t>
  </si>
  <si>
    <t>119</t>
  </si>
  <si>
    <t>начисления на выплаты по оплате труда</t>
  </si>
  <si>
    <t>2141</t>
  </si>
  <si>
    <t>2142</t>
  </si>
  <si>
    <t>2143</t>
  </si>
  <si>
    <t>2144</t>
  </si>
  <si>
    <t>социальные и иные выплаты населению, всего (стр.2210+стр.2220+стр.2230+стр.2240+стр.2250)</t>
  </si>
  <si>
    <t>2200</t>
  </si>
  <si>
    <t>300</t>
  </si>
  <si>
    <t>пособия, компенсации и иные социальные выплаты гражданам, кроме публичных нормативных обязательств</t>
  </si>
  <si>
    <t>2210</t>
  </si>
  <si>
    <t>321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</si>
  <si>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</si>
  <si>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</si>
  <si>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</si>
  <si>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 нормативных обязательств (стр.2231+стр.2232)</t>
  </si>
  <si>
    <t>2230</t>
  </si>
  <si>
    <t>340</t>
  </si>
  <si>
    <t>2231</t>
  </si>
  <si>
    <t>пособия по социальной помощи населению в денежной форме</t>
  </si>
  <si>
    <t>2232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</si>
  <si>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</si>
  <si>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2240</t>
  </si>
  <si>
    <t>350</t>
  </si>
  <si>
    <t>иные выплаты населению (стр.2251+стр.2252+стр.2253+стр.2254)</t>
  </si>
  <si>
    <t>2250</t>
  </si>
  <si>
    <t>360</t>
  </si>
  <si>
    <t>2251</t>
  </si>
  <si>
    <t>2252</t>
  </si>
  <si>
    <t>2253</t>
  </si>
  <si>
    <t>иные выплаты текущего характера</t>
  </si>
  <si>
    <t>2254</t>
  </si>
  <si>
    <t>уплата налогов, сборов и иных платежей, всего (стр.2310+стр.2320+стр.2330)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</si>
  <si>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</si>
  <si>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</si>
  <si>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</si>
  <si>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</si>
  <si>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</si>
  <si>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</si>
  <si>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</si>
  <si>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</si>
  <si>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</si>
  <si>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</si>
  <si>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</si>
  <si>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 (стр.2410+стр.2420+стр.2430+стр.2440)</t>
  </si>
  <si>
    <t>2400</t>
  </si>
  <si>
    <t>из них:
гранты, предоставляемые бюджетным учреждениям</t>
  </si>
  <si>
    <t>2410</t>
  </si>
  <si>
    <t>613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</si>
  <si>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</si>
  <si>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</si>
  <si>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</si>
  <si>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</si>
  <si>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</si>
  <si>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</si>
  <si>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гранты юридическим лицам (кроме некоммерческих организаций), индивидуальным предпринимателям</t>
  </si>
  <si>
    <t>2440</t>
  </si>
  <si>
    <t>814</t>
  </si>
  <si>
    <t>взносы в международные организации, всего (стр.2501+стр.2502)</t>
  </si>
  <si>
    <t>2500</t>
  </si>
  <si>
    <t>862</t>
  </si>
  <si>
    <t>из них:
перечисления текущего характера международным организациям</t>
  </si>
  <si>
    <t>2501</t>
  </si>
  <si>
    <t>перечисления капитального характера международным организациям</t>
  </si>
  <si>
    <t>2502</t>
  </si>
  <si>
    <t>исполнение судебных актов  (стр.2610+стр.2620)</t>
  </si>
  <si>
    <t>2600</t>
  </si>
  <si>
    <t>830</t>
  </si>
  <si>
    <t>в том числе:
исполнение судебных актов Российской Федерации и мировых соглашений по возмещению причиненного вреда</t>
  </si>
  <si>
    <t>2610</t>
  </si>
  <si>
    <t>831</t>
  </si>
  <si>
    <t>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</si>
  <si>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2620</t>
  </si>
  <si>
    <t>832</t>
  </si>
  <si>
    <t>расходы на закупку товаров, работ, услуг, всего (стр.2710+стр.2720+стр.2730+стр.2740+стр.2750)</t>
  </si>
  <si>
    <t>2700</t>
  </si>
  <si>
    <t>240</t>
  </si>
  <si>
    <t>из них: 
закупку научно-исследовательских, опытно-конструкторских и технологических работ (стр.2711+стр.2712)</t>
  </si>
  <si>
    <t>2710</t>
  </si>
  <si>
    <t>241</t>
  </si>
  <si>
    <t>2711</t>
  </si>
  <si>
    <t>увеличение стоимости нематериальных активов</t>
  </si>
  <si>
    <t>2712</t>
  </si>
  <si>
    <t>закупку товаров, работ, услуг в целях капитального ремонта государственного (муниципального) имущества (стр.2721+стр.2722+стр.2723+стр.2724+стр.2725+стр.2726+стр.2727+стр.2728+стр.2729+стр.2729.1+стр.2729.2+стр.2729.3+стр.2729.4)</t>
  </si>
  <si>
    <t>2720</t>
  </si>
  <si>
    <t>243</t>
  </si>
  <si>
    <t>2721</t>
  </si>
  <si>
    <t>арендная плата за пользование имуществом (за исключением земельных участков и других обособленных природных объектов)</t>
  </si>
  <si>
    <t>2722</t>
  </si>
  <si>
    <t>работы, услуги по содержанию имущества</t>
  </si>
  <si>
    <t>2723</t>
  </si>
  <si>
    <t>2724</t>
  </si>
  <si>
    <t>услуги, работы для целей капитальных вложений</t>
  </si>
  <si>
    <t>2725</t>
  </si>
  <si>
    <t>арендная плата за пользование земельными участками и другими обособленными природными объектами</t>
  </si>
  <si>
    <t>2726</t>
  </si>
  <si>
    <t>2727</t>
  </si>
  <si>
    <t>иные выплаты текущего характера организациям</t>
  </si>
  <si>
    <t>2728</t>
  </si>
  <si>
    <t>иные выплаты капитального характера организациям</t>
  </si>
  <si>
    <t>2729</t>
  </si>
  <si>
    <t>увеличение стоимости основных средств</t>
  </si>
  <si>
    <t>2729.1</t>
  </si>
  <si>
    <t>увеличение стоимости строительных материалов</t>
  </si>
  <si>
    <t>2729.2</t>
  </si>
  <si>
    <t>увеличение стоимости прочих материальных запасов</t>
  </si>
  <si>
    <t>2729.3</t>
  </si>
  <si>
    <t>увеличение стоимости материальных запасов для целей капитальных вложений</t>
  </si>
  <si>
    <t>2729.4</t>
  </si>
  <si>
    <t>прочую закупку товаров, работ и услуг (стр.2731+стр.2732+стр.2733+стр.2734+стр.2735+стр.2736+стр.2737+стр.2738+стр.2739+стр.2739.1+стр.2739.2+стр.2739.3+стр.2739.4)</t>
  </si>
  <si>
    <t>2730</t>
  </si>
  <si>
    <t>244</t>
  </si>
  <si>
    <t>2731</t>
  </si>
  <si>
    <t>2732</t>
  </si>
  <si>
    <t>коммунальные услуги</t>
  </si>
  <si>
    <t>2733</t>
  </si>
  <si>
    <t>2734</t>
  </si>
  <si>
    <t>2735</t>
  </si>
  <si>
    <t>прочие работы, услуги (стр.2736.1+стр.2736.2+стр.2736.3+стр.2736.4+стр.2736.5)</t>
  </si>
  <si>
    <t>2736</t>
  </si>
  <si>
    <t>договоры гражданско-правового характера с физическими лицами (включая страховые взносы)</t>
  </si>
  <si>
    <t>2736.1</t>
  </si>
  <si>
    <t>расходы на продвижение (реклама, социальные медиа, СМИ, ребрендинг)</t>
  </si>
  <si>
    <t>2736.2</t>
  </si>
  <si>
    <t>приобретение неисключительных прав на результаты интеллектуальной деятельности (программное обеспечение)</t>
  </si>
  <si>
    <t>2736.3</t>
  </si>
  <si>
    <t>организация и проведение мероприятий</t>
  </si>
  <si>
    <t>2736.4</t>
  </si>
  <si>
    <t>прочие</t>
  </si>
  <si>
    <t>2736.5</t>
  </si>
  <si>
    <t>страхование</t>
  </si>
  <si>
    <t>2737</t>
  </si>
  <si>
    <t>2738</t>
  </si>
  <si>
    <t>2739</t>
  </si>
  <si>
    <t>2739.1</t>
  </si>
  <si>
    <t>2739.2</t>
  </si>
  <si>
    <t>2739.3</t>
  </si>
  <si>
    <t>увеличение стоимости материальных запасов (стр.2739.4.1+стр.2739.4.2+стр.2739.4.3+стр.2739.4.4+стр.2739.4.5+стр.2739.4.6+    стр.2739.4.7+стр.2739.4.8)</t>
  </si>
  <si>
    <t>2739.4</t>
  </si>
  <si>
    <t>увеличение стоимости лекарственных препаратов и материалов, применяемых в медицинских целях</t>
  </si>
  <si>
    <t>2739.4.1</t>
  </si>
  <si>
    <t>увеличение стоимости продуктов питания</t>
  </si>
  <si>
    <t>2739.4.2</t>
  </si>
  <si>
    <t>увеличение стоимости горюче-смазочных материалов</t>
  </si>
  <si>
    <t>2739.4.3</t>
  </si>
  <si>
    <t>2739.4.4</t>
  </si>
  <si>
    <t>увеличение стоимости мягкого инвентаря</t>
  </si>
  <si>
    <t>2739.4.5</t>
  </si>
  <si>
    <t>2739.4.6</t>
  </si>
  <si>
    <t>2739.4.7</t>
  </si>
  <si>
    <t>увеличение стоимости прочих материальных запасов однократного применения</t>
  </si>
  <si>
    <t>2739.4.8</t>
  </si>
  <si>
    <t>увеличение стоимости биологических активов</t>
  </si>
  <si>
    <t>2739.5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</si>
  <si>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</si>
  <si>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2740</t>
  </si>
  <si>
    <t>245</t>
  </si>
  <si>
    <t>закупку энергетических ресурсов</t>
  </si>
  <si>
    <t>2750</t>
  </si>
  <si>
    <t>247</t>
  </si>
  <si>
    <t>капитальные вложения в объекты государственной (муниципальной) собственности, всего (стр.2810+стр.2820)</t>
  </si>
  <si>
    <t>2800</t>
  </si>
  <si>
    <t>400</t>
  </si>
  <si>
    <t>в том числе:
приобретение объектов недвижимого имущества</t>
  </si>
  <si>
    <t>2810</t>
  </si>
  <si>
    <t>406</t>
  </si>
  <si>
    <t>строительство (реконструкция) объектов недвижимого имущества</t>
  </si>
  <si>
    <t>2820</t>
  </si>
  <si>
    <t>407</t>
  </si>
  <si>
    <t>Выплаты, уменьшающие доход, всего (стр.3100+стр.3200+стр.3300)</t>
  </si>
  <si>
    <t>3000</t>
  </si>
  <si>
    <t>в том числе:
налог на прибыль</t>
  </si>
  <si>
    <t>3100</t>
  </si>
  <si>
    <t>180</t>
  </si>
  <si>
    <t>налог на добавленную стоимость</t>
  </si>
  <si>
    <t>3200</t>
  </si>
  <si>
    <t>прочие налоги, уменьшающие доход</t>
  </si>
  <si>
    <t>3300</t>
  </si>
  <si>
    <t>Прочие выплаты, всего (стр.4100)</t>
  </si>
  <si>
    <t>4000</t>
  </si>
  <si>
    <t>в том числе:
уменьшение остатков денежных средств</t>
  </si>
  <si>
    <t>4100</t>
  </si>
  <si>
    <t>610</t>
  </si>
  <si>
    <t>Отчет о расходовании средств гранта на реализацию мероприятий программы развития, указанных в пункте 5 Правил проведения отбора образовательных организаций высшего образования для оказания поддержки программ развития образовательных организаций высшего образования в рамках реализации программы стратегического академического лидерства "Приоритет-2030", утвержденных постановлением Правительства Российской Федерации от 13 мая 2021 г. № 729 "О мерах по реализации программы стратегического академического лидерства "Приоритет-2030"</t>
  </si>
  <si>
    <t>за 2022 год (фактические значения на 01.01.2023)</t>
  </si>
  <si>
    <t>Остаток средств гранта на начало текущего периода, потребность в котором подтверждена</t>
  </si>
  <si>
    <t>Поступление средств гранта из федерального бюджета в текущем периоде</t>
  </si>
  <si>
    <t>Возврат дебиторской задолженности прошлых лет, решение об использовании которой принято</t>
  </si>
  <si>
    <t>Объем средств гранта в текущем периоде, всего</t>
  </si>
  <si>
    <t>Расходы за счет средств гранта на реализацию мероприятий программы развития, всего</t>
  </si>
  <si>
    <t>из них:
а) подготовка кадров для приоритетных направлений научно-технологического развития Российской Федерации, субъектов Российской Федерации, отраслей экономики и социальной сферы;</t>
  </si>
  <si>
    <t>0401</t>
  </si>
  <si>
    <t>б) развитие и реализация прорывных научных исследований и разработок, в том числе получение по итогам прикладных научных исследований и (или) экспериментальных разработок результатов интеллектуальной деятельности, охраняемых в соответствии с Гражданским кодексом Российской Федерации;</t>
  </si>
  <si>
    <t>0402</t>
  </si>
  <si>
    <t>в) внедрение в экономику и социальную сферу высоких технологий, коммерциализация результатов интеллектуальной деятельности и трансфер технологий, а также создание студенческих технопарков и бизнес-инкубаторов;</t>
  </si>
  <si>
    <t>0403</t>
  </si>
  <si>
    <t>г) обновление, разработка и внедрение новых образовательных программ высшего образования и дополнительных профессиональных программ в интересах научно-технологического развития Российской Федерации, субъектов Российской Федерации, отраслей экономики и социальной сферы;</t>
  </si>
  <si>
    <t>0404</t>
  </si>
  <si>
    <t>д) реализация образовательных программ высшего образования в сетевой форме, реализация творческих и социально-гуманитарных проектов с участием университетов, научных и других организаций реального сектора экономики и социальной сферы, в том числе на "цифровых кафедрах". Под "цифровой кафедрой" в рамках федерального проекта "Развитие кадрового потенциала ИТ-отрасли" национальной программы "Цифровая экономика Российской Федерации" и настоящих Правил понимается проект, реализуемый на базе университета - участника программы "Приоритет-2030", обеспечивающий получение дополнительной квалификации по ИТ-профилю в рамках обучения по образовательным программам высшего образования - по программам бакалавриата, программам специалитета, программам магистратуры, а также по дополнительным профессиональным программам профессиональной переподготовки ИТ-профиля, направленным на формирование цифровых компетенций в области создания алгоритмов и компьютерных программ, пригодных для практического применения, или навыков использования и формирования цифровых компетенций, необходимых для выполнения нового вида профессиональной деятельности;</t>
  </si>
  <si>
    <t>0405</t>
  </si>
  <si>
    <t>е) развитие материально-технических условий осуществления образовательной, научной, творческой, социально-гуманитарной деятельности университетов, включая обновление приборной базы университетов;</t>
  </si>
  <si>
    <t>0406</t>
  </si>
  <si>
    <t>ж) развитие кадрового потенциала системы высшего образования, сектора исследований и разработок посредством обеспечения воспроизводства управленческих и научно-педагогических кадров, привлечение в университеты ведущих ученых и специалистов-практиков;</t>
  </si>
  <si>
    <t>0407</t>
  </si>
  <si>
    <t>з) реализация программ внутрироссийской и международной академической мобильности научно-педагогических работников и обучающихся, в том числе в целях проведения совместных научных исследований, реализации творческих и социально-гуманитарных проектов;</t>
  </si>
  <si>
    <t>0408</t>
  </si>
  <si>
    <t>и) реализация мер по совершенствованию научно-исследовательской деятельности в магистратуре, аспирантуре и докторантуре;</t>
  </si>
  <si>
    <t>0409</t>
  </si>
  <si>
    <t>к) продвижение образовательных программ и результатов научно-исследовательских и опытно-конструкторских работ;</t>
  </si>
  <si>
    <t>л) привлечение иностранных граждан для обучения в университетах и содействие трудоустройству лучших из них в Российской Федерации;</t>
  </si>
  <si>
    <t>0411</t>
  </si>
  <si>
    <t>м) содействие трудоустройству выпускников университетов в секторе исследований и разработок и высокотехнологичных отраслях экономики;</t>
  </si>
  <si>
    <t>0412</t>
  </si>
  <si>
    <t>н) объединение с университетами и (или) научными организациями независимо от их ведомственной принадлежности;</t>
  </si>
  <si>
    <t>0413</t>
  </si>
  <si>
    <t>о) цифровая трансформация университетов и научных организаций;</t>
  </si>
  <si>
    <t>0414</t>
  </si>
  <si>
    <t>п) вовлечение обучающихся в научно-исследовательские и опытно- конструкторские и (или) инновационные работы и (или) социально ориентированные проекты, а также осуществление поддержки обучающихся;</t>
  </si>
  <si>
    <t>0415</t>
  </si>
  <si>
    <t>р) реализация новых творческих, социально-гуманитарных проектов;</t>
  </si>
  <si>
    <t>0416</t>
  </si>
  <si>
    <t>с) тиражирование лучших практик университета в других университетах, не являющихся участниками программы "Приоритет-2030";</t>
  </si>
  <si>
    <t>0417</t>
  </si>
  <si>
    <t>т) реализация мер по поддержке молодых научно-педагогических работников.</t>
  </si>
  <si>
    <t>0418</t>
  </si>
  <si>
    <t>Остаток средств гранта на конец текущего периода</t>
  </si>
  <si>
    <t>ОКВ — Общероссийский классификатор валют</t>
  </si>
  <si>
    <t>Классификатор ОК (МК (ИСО 4217) 003-97) 014-2000 с изменением № 47/2022. Введено 01.07.2022 с правом досрочного применения в правоотношениях, возникших с 01.04.2022. Приказ Росстандарта от 26.05.2021 №388-ст.</t>
  </si>
  <si>
    <t>Всего записей — 162.</t>
  </si>
  <si>
    <t>Подготовлено сайтом classifikators.ru</t>
  </si>
  <si>
    <t>ОКВ онлайн</t>
  </si>
  <si>
    <t>№</t>
  </si>
  <si>
    <t>Числовой код</t>
  </si>
  <si>
    <t>Буквенный код</t>
  </si>
  <si>
    <t>Наименование валюты</t>
  </si>
  <si>
    <t>Страны, в которых используется валюта</t>
  </si>
  <si>
    <t>Пояснение</t>
  </si>
  <si>
    <t>008</t>
  </si>
  <si>
    <t>ALL</t>
  </si>
  <si>
    <t>Лек</t>
  </si>
  <si>
    <t>Албания</t>
  </si>
  <si>
    <t>012</t>
  </si>
  <si>
    <t>DZD</t>
  </si>
  <si>
    <t>Алжирский динар</t>
  </si>
  <si>
    <t>Алжир</t>
  </si>
  <si>
    <t>032</t>
  </si>
  <si>
    <t>ARS</t>
  </si>
  <si>
    <t>Аргентинское песо</t>
  </si>
  <si>
    <t>Аргентина</t>
  </si>
  <si>
    <t>036</t>
  </si>
  <si>
    <t>AUD</t>
  </si>
  <si>
    <t>Австралийский доллар</t>
  </si>
  <si>
    <t>Австралия; Кирибати; Кокосовые (Килинг) острова; Науру; Остров Норфолк; Остров Рождества; Остров Херд и острова Макдональд; Тувалу</t>
  </si>
  <si>
    <t>044</t>
  </si>
  <si>
    <t>BSD</t>
  </si>
  <si>
    <t>Багамский доллар</t>
  </si>
  <si>
    <t>Багамы</t>
  </si>
  <si>
    <t>048</t>
  </si>
  <si>
    <t>BHD</t>
  </si>
  <si>
    <t>Бахрейнский динар</t>
  </si>
  <si>
    <t>Бахрейн</t>
  </si>
  <si>
    <t>BDT</t>
  </si>
  <si>
    <t>Така</t>
  </si>
  <si>
    <t>Бангладеш</t>
  </si>
  <si>
    <t>051</t>
  </si>
  <si>
    <t>AMD</t>
  </si>
  <si>
    <t>Армянский драм</t>
  </si>
  <si>
    <t>Армения</t>
  </si>
  <si>
    <t>052</t>
  </si>
  <si>
    <t>BBD</t>
  </si>
  <si>
    <t>Барбадосский доллар</t>
  </si>
  <si>
    <t>Барбадос</t>
  </si>
  <si>
    <t>060</t>
  </si>
  <si>
    <t>BMD</t>
  </si>
  <si>
    <t>Бермудский доллар</t>
  </si>
  <si>
    <t>Бермуды</t>
  </si>
  <si>
    <t>064</t>
  </si>
  <si>
    <t>BTN</t>
  </si>
  <si>
    <t>Нгултрум</t>
  </si>
  <si>
    <t>Бутан</t>
  </si>
  <si>
    <t>068</t>
  </si>
  <si>
    <t>BOB</t>
  </si>
  <si>
    <t>Боливиано</t>
  </si>
  <si>
    <t>Боливия, многонациональное государство</t>
  </si>
  <si>
    <t>072</t>
  </si>
  <si>
    <t>BWP</t>
  </si>
  <si>
    <t>Пула</t>
  </si>
  <si>
    <t>Ботсвана</t>
  </si>
  <si>
    <t>084</t>
  </si>
  <si>
    <t>BZD</t>
  </si>
  <si>
    <t>Белизский доллар</t>
  </si>
  <si>
    <t>Белиз</t>
  </si>
  <si>
    <t>090</t>
  </si>
  <si>
    <t>SBD</t>
  </si>
  <si>
    <t>Доллар Соломоновых Островов</t>
  </si>
  <si>
    <t xml:space="preserve">Соломоновы Острова </t>
  </si>
  <si>
    <t>096</t>
  </si>
  <si>
    <t>BND</t>
  </si>
  <si>
    <t>Брунейский доллар</t>
  </si>
  <si>
    <t>Бруней-Даруссалам</t>
  </si>
  <si>
    <t>MMK</t>
  </si>
  <si>
    <t>Кьят</t>
  </si>
  <si>
    <t>Мьянма</t>
  </si>
  <si>
    <t>BIF</t>
  </si>
  <si>
    <t>Бурундийский франк</t>
  </si>
  <si>
    <t>Бурунди</t>
  </si>
  <si>
    <t>KHR</t>
  </si>
  <si>
    <t>Риель</t>
  </si>
  <si>
    <t>Камбоджа</t>
  </si>
  <si>
    <t>CAD</t>
  </si>
  <si>
    <t>Канадский доллар</t>
  </si>
  <si>
    <t>Канада</t>
  </si>
  <si>
    <t>CVE</t>
  </si>
  <si>
    <t>Эскудо Кабо-Верде</t>
  </si>
  <si>
    <t>Кабо-Верде</t>
  </si>
  <si>
    <t>KYD</t>
  </si>
  <si>
    <t>Доллар Островов Кайман</t>
  </si>
  <si>
    <t>Острова Кайман</t>
  </si>
  <si>
    <t>LKR</t>
  </si>
  <si>
    <t>Шри-ланкийская рупия</t>
  </si>
  <si>
    <t>Шри-Ланка</t>
  </si>
  <si>
    <t>CLP</t>
  </si>
  <si>
    <t>Чилийское песо</t>
  </si>
  <si>
    <t>Чили</t>
  </si>
  <si>
    <t>CNY</t>
  </si>
  <si>
    <t>Юань</t>
  </si>
  <si>
    <t>Китай</t>
  </si>
  <si>
    <t>COP</t>
  </si>
  <si>
    <t>Колумбийское песо</t>
  </si>
  <si>
    <t>Колумбия</t>
  </si>
  <si>
    <t>KMF</t>
  </si>
  <si>
    <t>Коморский франк</t>
  </si>
  <si>
    <t>Коморы</t>
  </si>
  <si>
    <t>CRC</t>
  </si>
  <si>
    <t>Коста-риканский колон</t>
  </si>
  <si>
    <t>Коста-Рика</t>
  </si>
  <si>
    <t>HRK</t>
  </si>
  <si>
    <t>Куна</t>
  </si>
  <si>
    <t>Хорватия</t>
  </si>
  <si>
    <t>CUP</t>
  </si>
  <si>
    <t>Кубинское песо</t>
  </si>
  <si>
    <t>Куба</t>
  </si>
  <si>
    <t>CZK</t>
  </si>
  <si>
    <t>Чешская крона</t>
  </si>
  <si>
    <t>Чехия</t>
  </si>
  <si>
    <t>DKK</t>
  </si>
  <si>
    <t>Датская крона</t>
  </si>
  <si>
    <t>Гренландия; Дания; Фарерские острова</t>
  </si>
  <si>
    <t>DOP</t>
  </si>
  <si>
    <t>Доминиканское песо</t>
  </si>
  <si>
    <t>Доминиканская Республика</t>
  </si>
  <si>
    <t>SVC</t>
  </si>
  <si>
    <t>Сальвадорский колон</t>
  </si>
  <si>
    <t>Эль-Сальвадор</t>
  </si>
  <si>
    <t>ETB</t>
  </si>
  <si>
    <t>Эфиопский быр</t>
  </si>
  <si>
    <t>Эфиопия</t>
  </si>
  <si>
    <t>ERN</t>
  </si>
  <si>
    <t>Накфа</t>
  </si>
  <si>
    <t>Эритрея</t>
  </si>
  <si>
    <t>FKP</t>
  </si>
  <si>
    <t>Фунт Фолклендских островов</t>
  </si>
  <si>
    <t>Фолклендские острова (Мальвинские)</t>
  </si>
  <si>
    <t>FJD</t>
  </si>
  <si>
    <t>Доллар Фиджи</t>
  </si>
  <si>
    <t>Фиджи</t>
  </si>
  <si>
    <t>DJF</t>
  </si>
  <si>
    <t>Франк Джибути</t>
  </si>
  <si>
    <t>Джибути</t>
  </si>
  <si>
    <t>GMD</t>
  </si>
  <si>
    <t>Даласи</t>
  </si>
  <si>
    <t>Гамбия</t>
  </si>
  <si>
    <t>GIP</t>
  </si>
  <si>
    <t>Гибралтарский фунт</t>
  </si>
  <si>
    <t>Гибралтар</t>
  </si>
  <si>
    <t>GTQ</t>
  </si>
  <si>
    <t>Кетсаль</t>
  </si>
  <si>
    <t>Гватемала</t>
  </si>
  <si>
    <t>GNF</t>
  </si>
  <si>
    <t>Гвинейский франк</t>
  </si>
  <si>
    <t>Гвинея</t>
  </si>
  <si>
    <t>GYD</t>
  </si>
  <si>
    <t>Гайанский доллар</t>
  </si>
  <si>
    <t>Гайана</t>
  </si>
  <si>
    <t>HTG</t>
  </si>
  <si>
    <t>Гурд</t>
  </si>
  <si>
    <t>Гаити</t>
  </si>
  <si>
    <t>HNL</t>
  </si>
  <si>
    <t>Лемпира</t>
  </si>
  <si>
    <t>Гондурас</t>
  </si>
  <si>
    <t>HKD</t>
  </si>
  <si>
    <t>Гонконгский доллар</t>
  </si>
  <si>
    <t>Гонконг</t>
  </si>
  <si>
    <t>HUF</t>
  </si>
  <si>
    <t>Форинт</t>
  </si>
  <si>
    <t>Венгрия</t>
  </si>
  <si>
    <t>ISK</t>
  </si>
  <si>
    <t>Исландская крона</t>
  </si>
  <si>
    <t>Исландия</t>
  </si>
  <si>
    <t>INR</t>
  </si>
  <si>
    <t>Индийская рупия</t>
  </si>
  <si>
    <t>Бутан; Индия</t>
  </si>
  <si>
    <t>IDR</t>
  </si>
  <si>
    <t>Рупия</t>
  </si>
  <si>
    <t>Индонезия</t>
  </si>
  <si>
    <t>IRR</t>
  </si>
  <si>
    <t>Иранский риал</t>
  </si>
  <si>
    <t>Иран (Исламская Республика)</t>
  </si>
  <si>
    <t>IQD</t>
  </si>
  <si>
    <t>Иракский динар</t>
  </si>
  <si>
    <t>Ирак</t>
  </si>
  <si>
    <t>ILS</t>
  </si>
  <si>
    <t>Новый израильский шекель</t>
  </si>
  <si>
    <t xml:space="preserve">Израиль </t>
  </si>
  <si>
    <t>JMD</t>
  </si>
  <si>
    <t>Ямайский доллар</t>
  </si>
  <si>
    <t>Ямайка</t>
  </si>
  <si>
    <t>JPY</t>
  </si>
  <si>
    <t>Иена</t>
  </si>
  <si>
    <t>Япония</t>
  </si>
  <si>
    <t>KZT</t>
  </si>
  <si>
    <t>Тенге</t>
  </si>
  <si>
    <t>Казахстан</t>
  </si>
  <si>
    <t>JOD</t>
  </si>
  <si>
    <t>Иорданский динар</t>
  </si>
  <si>
    <t>Иордания</t>
  </si>
  <si>
    <t>KES</t>
  </si>
  <si>
    <t>Кенийский шиллинг</t>
  </si>
  <si>
    <t>Кения</t>
  </si>
  <si>
    <t>KPW</t>
  </si>
  <si>
    <t>Северокорейская вона</t>
  </si>
  <si>
    <t>Корея, народно-демократическая республика</t>
  </si>
  <si>
    <t>KRW</t>
  </si>
  <si>
    <t>Вона</t>
  </si>
  <si>
    <t>Корея, республика</t>
  </si>
  <si>
    <t>KWD</t>
  </si>
  <si>
    <t>Кувейтский динар</t>
  </si>
  <si>
    <t>Кувейт</t>
  </si>
  <si>
    <t>KGS</t>
  </si>
  <si>
    <t>Сом</t>
  </si>
  <si>
    <t>Киргизия</t>
  </si>
  <si>
    <t>LAK</t>
  </si>
  <si>
    <t>Лаосский кип</t>
  </si>
  <si>
    <t>Лаосская Народно-Демократическая Республика</t>
  </si>
  <si>
    <t>LBP</t>
  </si>
  <si>
    <t>Ливанский фунт</t>
  </si>
  <si>
    <t>Ливан</t>
  </si>
  <si>
    <t>LSL</t>
  </si>
  <si>
    <t>Лоти</t>
  </si>
  <si>
    <t>Лесото</t>
  </si>
  <si>
    <t>LRD</t>
  </si>
  <si>
    <t>Либерийский доллар</t>
  </si>
  <si>
    <t>Либерия</t>
  </si>
  <si>
    <t>LYD</t>
  </si>
  <si>
    <t>Ливийский динар</t>
  </si>
  <si>
    <t>Ливия</t>
  </si>
  <si>
    <t>SSP</t>
  </si>
  <si>
    <t>Южносуданский фунт</t>
  </si>
  <si>
    <t>Южный Судан</t>
  </si>
  <si>
    <t>данная валюта введена в действие для Южного Судана с 18 июля 2011 г.</t>
  </si>
  <si>
    <t>MOP</t>
  </si>
  <si>
    <t>Патака</t>
  </si>
  <si>
    <t>Макао</t>
  </si>
  <si>
    <t>MWK</t>
  </si>
  <si>
    <t>Малавийская квача</t>
  </si>
  <si>
    <t>Малави</t>
  </si>
  <si>
    <t>MYR</t>
  </si>
  <si>
    <t>Малайзийский ринггит</t>
  </si>
  <si>
    <t>Малайзия</t>
  </si>
  <si>
    <t>MVR</t>
  </si>
  <si>
    <t>Руфия</t>
  </si>
  <si>
    <t>Мальдивы</t>
  </si>
  <si>
    <t>MRU</t>
  </si>
  <si>
    <t>Угия</t>
  </si>
  <si>
    <t>Мавритания</t>
  </si>
  <si>
    <t>MUR</t>
  </si>
  <si>
    <t>Маврикийская рупия</t>
  </si>
  <si>
    <t>Маврикий</t>
  </si>
  <si>
    <t>MXN</t>
  </si>
  <si>
    <t>Мексиканское песо</t>
  </si>
  <si>
    <t>Мексика</t>
  </si>
  <si>
    <t>MNT</t>
  </si>
  <si>
    <t>Тугрик</t>
  </si>
  <si>
    <t>Монголия</t>
  </si>
  <si>
    <t>MDL</t>
  </si>
  <si>
    <t>Молдавский лей</t>
  </si>
  <si>
    <t>Молдова, республика</t>
  </si>
  <si>
    <t>MAD</t>
  </si>
  <si>
    <t>Марокканский дирхам</t>
  </si>
  <si>
    <t>Западная Сахара; Марокко</t>
  </si>
  <si>
    <t>OMR</t>
  </si>
  <si>
    <t>Оманский риал</t>
  </si>
  <si>
    <t>Оман</t>
  </si>
  <si>
    <t>NAD</t>
  </si>
  <si>
    <t>Доллар Намибии</t>
  </si>
  <si>
    <t>Намибия</t>
  </si>
  <si>
    <t>NPR</t>
  </si>
  <si>
    <t>Непальская рупия</t>
  </si>
  <si>
    <t>Непал</t>
  </si>
  <si>
    <t>ANG</t>
  </si>
  <si>
    <t>Нидерландский антильский гульден</t>
  </si>
  <si>
    <t>Кюрасао; Сен-Мартен (нидерландская часть)</t>
  </si>
  <si>
    <t>AWG</t>
  </si>
  <si>
    <t>Арубанский флорин</t>
  </si>
  <si>
    <t>Аруба</t>
  </si>
  <si>
    <t>VUV</t>
  </si>
  <si>
    <t>Вату</t>
  </si>
  <si>
    <t>Вануату</t>
  </si>
  <si>
    <t>NZD</t>
  </si>
  <si>
    <t>Новозеландский доллар</t>
  </si>
  <si>
    <t>Ниуэ; Новая Зеландия; Острова Кука; Питкерн; Токелау</t>
  </si>
  <si>
    <t>NIO</t>
  </si>
  <si>
    <t>Золотая кордоба</t>
  </si>
  <si>
    <t>Никарагуа</t>
  </si>
  <si>
    <t>NGN</t>
  </si>
  <si>
    <t>Найра</t>
  </si>
  <si>
    <t>Нигерия</t>
  </si>
  <si>
    <t>NOK</t>
  </si>
  <si>
    <t>Норвежская крона</t>
  </si>
  <si>
    <t>Норвегия; Остров Буве; Шпицберген и Ян Майен</t>
  </si>
  <si>
    <t>PKR</t>
  </si>
  <si>
    <t>Пакистанская рупия</t>
  </si>
  <si>
    <t>Пакистан</t>
  </si>
  <si>
    <t>PAB</t>
  </si>
  <si>
    <t>Бальбоа</t>
  </si>
  <si>
    <t>Панама</t>
  </si>
  <si>
    <t>PGK</t>
  </si>
  <si>
    <t>Кина</t>
  </si>
  <si>
    <t>Папуа Новая Гвинея</t>
  </si>
  <si>
    <t>PYG</t>
  </si>
  <si>
    <t>Гуарани</t>
  </si>
  <si>
    <t>Парагвай</t>
  </si>
  <si>
    <t>PEN</t>
  </si>
  <si>
    <t>Соль</t>
  </si>
  <si>
    <t>Перу</t>
  </si>
  <si>
    <t>Пояснение:
изменение наименования действует с 15 декабря 2015 г.</t>
  </si>
  <si>
    <t>PHP</t>
  </si>
  <si>
    <t>Филиппинское песо</t>
  </si>
  <si>
    <t>Филиппины</t>
  </si>
  <si>
    <t>QAR</t>
  </si>
  <si>
    <t>Катарский риал</t>
  </si>
  <si>
    <t>Катар</t>
  </si>
  <si>
    <t>RUB</t>
  </si>
  <si>
    <t>Российский рубль</t>
  </si>
  <si>
    <t>Россия</t>
  </si>
  <si>
    <t>RWF</t>
  </si>
  <si>
    <t>Франк Руанды</t>
  </si>
  <si>
    <t>Руанда</t>
  </si>
  <si>
    <t>SHP</t>
  </si>
  <si>
    <t>Фунт Святой Елены</t>
  </si>
  <si>
    <t>Святая Елена, остров Вознесения, Тристан-да-Кунья</t>
  </si>
  <si>
    <t>SAR</t>
  </si>
  <si>
    <t>Саудовский риял</t>
  </si>
  <si>
    <t>Саудовская Аравия</t>
  </si>
  <si>
    <t>SCR</t>
  </si>
  <si>
    <t>Сейшельская рупия</t>
  </si>
  <si>
    <t>Сейшелы</t>
  </si>
  <si>
    <t>SLL</t>
  </si>
  <si>
    <t>Леоне</t>
  </si>
  <si>
    <t>Сьерра-Леоне</t>
  </si>
  <si>
    <t>Пояснение: деноминированная валюта</t>
  </si>
  <si>
    <t>SGD</t>
  </si>
  <si>
    <t>Сингапурский доллар</t>
  </si>
  <si>
    <t>Сингапур</t>
  </si>
  <si>
    <t>VND</t>
  </si>
  <si>
    <t>Донг</t>
  </si>
  <si>
    <t>Вьетнам</t>
  </si>
  <si>
    <t>SOS</t>
  </si>
  <si>
    <t>Сомалийский шиллинг</t>
  </si>
  <si>
    <t>Сомали</t>
  </si>
  <si>
    <t>ZAR</t>
  </si>
  <si>
    <t>Рэнд</t>
  </si>
  <si>
    <t>Лесото; Намибия; Южная Африка</t>
  </si>
  <si>
    <t>SZL</t>
  </si>
  <si>
    <t>Лилангени</t>
  </si>
  <si>
    <t>Эсватини</t>
  </si>
  <si>
    <t>SEK</t>
  </si>
  <si>
    <t>Шведская крона</t>
  </si>
  <si>
    <t>Швеция</t>
  </si>
  <si>
    <t>CHF</t>
  </si>
  <si>
    <t>Швейцарский франк</t>
  </si>
  <si>
    <t>Лихтенштейн; Швейцария</t>
  </si>
  <si>
    <t>SYP</t>
  </si>
  <si>
    <t>Сирийский фунт</t>
  </si>
  <si>
    <t>Сирийская Арабская Республика</t>
  </si>
  <si>
    <t>THB</t>
  </si>
  <si>
    <t>Бат</t>
  </si>
  <si>
    <t>Таиланд</t>
  </si>
  <si>
    <t>TOP</t>
  </si>
  <si>
    <t>Паанга</t>
  </si>
  <si>
    <t>Тонга</t>
  </si>
  <si>
    <t>TTD</t>
  </si>
  <si>
    <t>Доллар Тринидада и Тобаго</t>
  </si>
  <si>
    <t xml:space="preserve">Тринидад и Тобаго </t>
  </si>
  <si>
    <t>AED</t>
  </si>
  <si>
    <t>Дирхам (ОАЭ)</t>
  </si>
  <si>
    <t>Объединенные Арабские Эмираты (ОАЭ)</t>
  </si>
  <si>
    <t>TND</t>
  </si>
  <si>
    <t>Тунисский динар</t>
  </si>
  <si>
    <t>Тунис</t>
  </si>
  <si>
    <t>UGX</t>
  </si>
  <si>
    <t>Угандийский шиллинг</t>
  </si>
  <si>
    <t>Уганда</t>
  </si>
  <si>
    <t>MKD</t>
  </si>
  <si>
    <t>Денар</t>
  </si>
  <si>
    <t>Македония, бывшая Югославская Республика</t>
  </si>
  <si>
    <t>EGP</t>
  </si>
  <si>
    <t>Египетский фунт</t>
  </si>
  <si>
    <t>Египет</t>
  </si>
  <si>
    <t>GBP</t>
  </si>
  <si>
    <t>Фунт стерлингов</t>
  </si>
  <si>
    <t>Соединенное королевство</t>
  </si>
  <si>
    <t>TZS</t>
  </si>
  <si>
    <t>Танзанийский шиллинг</t>
  </si>
  <si>
    <t>Танзания, объединенная республика</t>
  </si>
  <si>
    <t>USD</t>
  </si>
  <si>
    <t>Доллар США</t>
  </si>
  <si>
    <t>Американское Самоа; Британская территория в Индийском океане; Бонэйр, Синт-Эстатиус и Саба; Виргинские острова (Британские); Виргинские острова (США); Гаити; Гуам; Малые Тихоокеанские Отдаленные острова Соединенных Штатов; Маршалловы Острова; Микронезия, федеративные штаты; Острова Теркс и Кайкос; Палау; Панама; Пуэрто-Рико; Северные Марианские острова; Соединенные Штаты; Тимор-Лесте; Эквадор; Эль-Сальвадор</t>
  </si>
  <si>
    <t>данная валюта вводится в действие для Бонэйра, Синт-Эстатиуса и Сабы с 1 января 2011 г.</t>
  </si>
  <si>
    <t>UYU</t>
  </si>
  <si>
    <t>Уругвайское песо</t>
  </si>
  <si>
    <t>Уругвай</t>
  </si>
  <si>
    <t>UZS</t>
  </si>
  <si>
    <t>Узбекский сум</t>
  </si>
  <si>
    <t>Узбекистан</t>
  </si>
  <si>
    <t>WST</t>
  </si>
  <si>
    <t>Тала</t>
  </si>
  <si>
    <t>Самоа</t>
  </si>
  <si>
    <t>YER</t>
  </si>
  <si>
    <t>Йеменский риал</t>
  </si>
  <si>
    <t>Йемен</t>
  </si>
  <si>
    <t>TWD</t>
  </si>
  <si>
    <t>Новый тайваньский доллар</t>
  </si>
  <si>
    <t xml:space="preserve">Тайвань (Китай) </t>
  </si>
  <si>
    <t>CUC</t>
  </si>
  <si>
    <t>Конвертируемое песо</t>
  </si>
  <si>
    <t xml:space="preserve">Куба   </t>
  </si>
  <si>
    <t>данная валюта действует с 1 марта 2009 г.</t>
  </si>
  <si>
    <t>ZWL</t>
  </si>
  <si>
    <t>Доллар Зимбабве</t>
  </si>
  <si>
    <t xml:space="preserve">Зимбабве    </t>
  </si>
  <si>
    <t>данная валюта введена в действие с 1 февраля 2009 г.</t>
  </si>
  <si>
    <t>TMT</t>
  </si>
  <si>
    <t>Новый туркменский манат</t>
  </si>
  <si>
    <t>Туркменистан</t>
  </si>
  <si>
    <t>GHS</t>
  </si>
  <si>
    <t>Ганский седи</t>
  </si>
  <si>
    <t>Гана</t>
  </si>
  <si>
    <t>SDG</t>
  </si>
  <si>
    <t>Суданский фунт</t>
  </si>
  <si>
    <t>Судан</t>
  </si>
  <si>
    <t>UYI</t>
  </si>
  <si>
    <t>Уругвайское песо в индексированных единицах</t>
  </si>
  <si>
    <t xml:space="preserve">Уругвай     </t>
  </si>
  <si>
    <t>данная валюта действует с 11 ноября 2006 г.</t>
  </si>
  <si>
    <t>RSD</t>
  </si>
  <si>
    <t>Сербский динар</t>
  </si>
  <si>
    <t xml:space="preserve">Сербия   </t>
  </si>
  <si>
    <t>данная валюта действует с 25 октября 2006 г.</t>
  </si>
  <si>
    <t>MZN</t>
  </si>
  <si>
    <t>Мозамбикский метикал</t>
  </si>
  <si>
    <t xml:space="preserve">Мозамбик    </t>
  </si>
  <si>
    <t>AZN</t>
  </si>
  <si>
    <t>Азербайджанский манат</t>
  </si>
  <si>
    <t xml:space="preserve">Азербайджан    </t>
  </si>
  <si>
    <t>данная валюта вводится в действие с 1 января 2006 г.</t>
  </si>
  <si>
    <t>RON</t>
  </si>
  <si>
    <t>Румынский лей</t>
  </si>
  <si>
    <t>Румыния</t>
  </si>
  <si>
    <t>TRY</t>
  </si>
  <si>
    <t>Турецкая лира</t>
  </si>
  <si>
    <t xml:space="preserve">Турция    </t>
  </si>
  <si>
    <t>данная валюта введена в действие с 1 января 2009 г.</t>
  </si>
  <si>
    <t>XAF</t>
  </si>
  <si>
    <t>Франк КФА ВЕАС</t>
  </si>
  <si>
    <t xml:space="preserve">Габон; Камерун; Конго; Центрально-Африканская Республика; Чад; Экваториальная Гвинея </t>
  </si>
  <si>
    <t>Франк КФА ВЕАС - денежная единица Банка государств
Центральной Африки</t>
  </si>
  <si>
    <t>XCD</t>
  </si>
  <si>
    <t>Восточно-карибский доллар</t>
  </si>
  <si>
    <t>Ангилья; Антигуа и Барбуда; Гренада; Доминика; Монтсеррат; Сент-Винсент и Гренадины; Сент-Китс и Невис; Сент-Люсия</t>
  </si>
  <si>
    <t>XOF</t>
  </si>
  <si>
    <t>Франк КФА ВСЕАО</t>
  </si>
  <si>
    <t xml:space="preserve">Бенин; Буркина-Фасо; Гвинея-Бисау; Кот д'Ивуар; Мали; Нигер; Сенегал; Того  </t>
  </si>
  <si>
    <t>Франк КФА ВСЕАО - денежная единица Центрального Банка государств Западной Африки</t>
  </si>
  <si>
    <t>XPF</t>
  </si>
  <si>
    <t>Франк КФП</t>
  </si>
  <si>
    <t>Новая Каледония; Французская Полинезия; Уоллис и Футуна</t>
  </si>
  <si>
    <t>XDR</t>
  </si>
  <si>
    <t>СДР (специальные права заимствования)</t>
  </si>
  <si>
    <t>Международный валютный фонд (МВФ)</t>
  </si>
  <si>
    <t>SRD</t>
  </si>
  <si>
    <t>Суринамский доллар</t>
  </si>
  <si>
    <t>Суринам</t>
  </si>
  <si>
    <t>MGA</t>
  </si>
  <si>
    <t>Малагасийский ариари</t>
  </si>
  <si>
    <t>Мадагаскар</t>
  </si>
  <si>
    <t>COU</t>
  </si>
  <si>
    <t>Единица реальной стоимости</t>
  </si>
  <si>
    <t xml:space="preserve">Колумбия </t>
  </si>
  <si>
    <t>AFN</t>
  </si>
  <si>
    <t>Афгани</t>
  </si>
  <si>
    <t>Афганистан</t>
  </si>
  <si>
    <t>TJS</t>
  </si>
  <si>
    <t>Сомони</t>
  </si>
  <si>
    <t>Таджикистан</t>
  </si>
  <si>
    <t>AOA</t>
  </si>
  <si>
    <t>Кванза</t>
  </si>
  <si>
    <t>Ангола</t>
  </si>
  <si>
    <t>BGN</t>
  </si>
  <si>
    <t>Болгарский лев</t>
  </si>
  <si>
    <t>Болгария</t>
  </si>
  <si>
    <t>CDF</t>
  </si>
  <si>
    <t>Конголезский франк</t>
  </si>
  <si>
    <t>Конго, демократическая республика</t>
  </si>
  <si>
    <t>ВАМ</t>
  </si>
  <si>
    <t>Конвертируемая марка</t>
  </si>
  <si>
    <t>Босния и Герцеговина</t>
  </si>
  <si>
    <t>EUR</t>
  </si>
  <si>
    <t>Евро</t>
  </si>
  <si>
    <t>Австрия; Андорра; Бельгия; Гваделупа; Германия; Греция; Ирландия; Испания; Италия; Кипр; Латвия; Литва; Люксембург; Майотта; Мальта; Мартиника; Монако; Нидерланды; Папский Престол (Государство-город Ватикан); Португалия; Реюньон; Сан-Марино; Сен-Бартелеми; Сен-Мартен (французская часть); Сент-Пьер и Микелон; Словакия; Словения; Финляндия; Франция; Французская Гвиана; Французские Южные территории; Черногория; Эландские острова; Эстония</t>
  </si>
  <si>
    <t>данная валюта вводится в действие для Латвии с 1 января 2014 г.</t>
  </si>
  <si>
    <t>UAH</t>
  </si>
  <si>
    <t>Гривна</t>
  </si>
  <si>
    <t>Украина</t>
  </si>
  <si>
    <t>GEL</t>
  </si>
  <si>
    <t>Лари</t>
  </si>
  <si>
    <t>Грузия</t>
  </si>
  <si>
    <t>PLN</t>
  </si>
  <si>
    <t>Злотый</t>
  </si>
  <si>
    <t>Польша</t>
  </si>
  <si>
    <t>BRL</t>
  </si>
  <si>
    <t>Бразильский реал</t>
  </si>
  <si>
    <t>Бразилия</t>
  </si>
  <si>
    <t>ZMW</t>
  </si>
  <si>
    <t>Замбийская квача</t>
  </si>
  <si>
    <t>Замбия</t>
  </si>
  <si>
    <t>BYN</t>
  </si>
  <si>
    <t>Белорусский рубль</t>
  </si>
  <si>
    <t>Беларусь</t>
  </si>
  <si>
    <t>STN</t>
  </si>
  <si>
    <t>Добра</t>
  </si>
  <si>
    <t>Сан-Томе и Принсипи</t>
  </si>
  <si>
    <t>VES</t>
  </si>
  <si>
    <t>Боливар Соберано</t>
  </si>
  <si>
    <t>Венесуэла (Боливарианская Республика)</t>
  </si>
  <si>
    <t>VED</t>
  </si>
  <si>
    <t>SLE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</si>
</sst>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00"/>
    <numFmt numFmtId="166" formatCode="_-* #,##0.00_-;\-* #,##0.00_-;_-* &quot;-&quot;??_-;_-@"/>
  </numFmts>
  <fonts count="22">
    <font>
      <sz val="11"/>
      <color theme="1"/>
      <name val="Calibri"/>
      <scheme val="minor"/>
    </font>
    <font>
      <sz val="8"/>
      <color theme="1"/>
      <name val="Times New Roman"/>
    </font>
    <font>
      <b/>
      <sz val="8"/>
      <color theme="1"/>
      <name val="Times New Roman"/>
    </font>
    <font>
      <sz val="11"/>
      <name val="Calibri"/>
    </font>
    <font>
      <sz val="10"/>
      <color theme="1"/>
      <name val="Times New Roman"/>
    </font>
    <font>
      <sz val="11"/>
      <color theme="1"/>
      <name val="Times New Roman"/>
    </font>
    <font>
      <u/>
      <sz val="11"/>
      <color theme="10"/>
      <name val="Calibri"/>
    </font>
    <font>
      <sz val="8"/>
      <color rgb="FF22272F"/>
      <name val="PT Serif"/>
    </font>
    <font>
      <sz val="8"/>
      <color rgb="FF464C55"/>
      <name val="PT Serif"/>
    </font>
    <font>
      <sz val="8"/>
      <color theme="1"/>
      <name val="PT Serif"/>
    </font>
    <font>
      <sz val="14"/>
      <color theme="1"/>
      <name val="Times New Roman"/>
    </font>
    <font>
      <sz val="8"/>
      <color theme="1"/>
      <name val="Calibri"/>
    </font>
    <font>
      <sz val="8"/>
      <color rgb="FF000000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sz val="10"/>
      <color rgb="FF000000"/>
      <name val="&quot;Times New Roman&quot;"/>
    </font>
    <font>
      <sz val="11"/>
      <color rgb="FF000000"/>
      <name val="Times New Roman"/>
    </font>
    <font>
      <sz val="11"/>
      <color theme="1"/>
      <name val="Calibri"/>
    </font>
    <font>
      <sz val="11"/>
      <color theme="1"/>
      <name val="Calibri"/>
      <scheme val="minor"/>
    </font>
    <font>
      <sz val="18"/>
      <color rgb="FF000000"/>
      <name val="Calibri"/>
    </font>
    <font>
      <u/>
      <sz val="11"/>
      <color rgb="FF0000FF"/>
      <name val="Calibri"/>
    </font>
    <font>
      <sz val="14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4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4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vertical="center" wrapText="1"/>
    </xf>
    <xf numFmtId="0" fontId="8" fillId="3" borderId="15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49" fontId="5" fillId="0" borderId="17" xfId="0" applyNumberFormat="1" applyFont="1" applyBorder="1" applyAlignment="1">
      <alignment horizontal="center" vertical="center" wrapText="1"/>
    </xf>
    <xf numFmtId="164" fontId="11" fillId="4" borderId="17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/>
    <xf numFmtId="164" fontId="11" fillId="4" borderId="17" xfId="0" applyNumberFormat="1" applyFont="1" applyFill="1" applyBorder="1" applyAlignment="1">
      <alignment horizontal="right" vertical="center"/>
    </xf>
    <xf numFmtId="164" fontId="12" fillId="4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 wrapText="1"/>
    </xf>
    <xf numFmtId="164" fontId="5" fillId="0" borderId="17" xfId="0" applyNumberFormat="1" applyFont="1" applyBorder="1"/>
    <xf numFmtId="0" fontId="5" fillId="0" borderId="0" xfId="0" applyFont="1" applyAlignment="1">
      <alignment horizontal="right"/>
    </xf>
    <xf numFmtId="0" fontId="13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" fontId="13" fillId="2" borderId="24" xfId="0" applyNumberFormat="1" applyFont="1" applyFill="1" applyBorder="1" applyAlignment="1">
      <alignment horizontal="right" vertical="center"/>
    </xf>
    <xf numFmtId="4" fontId="5" fillId="0" borderId="17" xfId="0" applyNumberFormat="1" applyFont="1" applyBorder="1" applyAlignment="1">
      <alignment horizontal="right"/>
    </xf>
    <xf numFmtId="9" fontId="5" fillId="0" borderId="17" xfId="0" applyNumberFormat="1" applyFont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164" fontId="5" fillId="4" borderId="17" xfId="0" applyNumberFormat="1" applyFont="1" applyFill="1" applyBorder="1" applyAlignment="1">
      <alignment horizontal="right" vertical="center"/>
    </xf>
    <xf numFmtId="165" fontId="13" fillId="2" borderId="2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wrapText="1"/>
    </xf>
    <xf numFmtId="166" fontId="13" fillId="0" borderId="12" xfId="0" applyNumberFormat="1" applyFont="1" applyBorder="1" applyAlignment="1">
      <alignment horizontal="center" vertical="center" wrapText="1"/>
    </xf>
    <xf numFmtId="166" fontId="13" fillId="0" borderId="35" xfId="0" applyNumberFormat="1" applyFont="1" applyBorder="1" applyAlignment="1">
      <alignment horizontal="center" vertical="center" wrapText="1"/>
    </xf>
    <xf numFmtId="166" fontId="5" fillId="0" borderId="17" xfId="0" applyNumberFormat="1" applyFont="1" applyBorder="1" applyAlignment="1">
      <alignment wrapText="1"/>
    </xf>
    <xf numFmtId="166" fontId="5" fillId="5" borderId="39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horizontal="right" vertical="center"/>
    </xf>
    <xf numFmtId="164" fontId="5" fillId="2" borderId="17" xfId="0" applyNumberFormat="1" applyFont="1" applyFill="1" applyBorder="1" applyAlignment="1">
      <alignment horizontal="right" vertical="center"/>
    </xf>
    <xf numFmtId="166" fontId="5" fillId="0" borderId="38" xfId="0" applyNumberFormat="1" applyFont="1" applyBorder="1" applyAlignment="1">
      <alignment wrapText="1"/>
    </xf>
    <xf numFmtId="166" fontId="5" fillId="0" borderId="14" xfId="0" applyNumberFormat="1" applyFont="1" applyBorder="1" applyAlignment="1">
      <alignment wrapText="1"/>
    </xf>
    <xf numFmtId="0" fontId="13" fillId="0" borderId="17" xfId="0" applyFont="1" applyBorder="1" applyAlignment="1">
      <alignment wrapText="1"/>
    </xf>
    <xf numFmtId="49" fontId="14" fillId="0" borderId="17" xfId="0" applyNumberFormat="1" applyFont="1" applyBorder="1" applyAlignment="1">
      <alignment horizontal="left" wrapText="1"/>
    </xf>
    <xf numFmtId="0" fontId="13" fillId="0" borderId="17" xfId="0" applyFont="1" applyBorder="1" applyAlignment="1">
      <alignment horizontal="center" vertical="center" wrapText="1"/>
    </xf>
    <xf numFmtId="166" fontId="13" fillId="0" borderId="17" xfId="0" applyNumberFormat="1" applyFont="1" applyBorder="1" applyAlignment="1">
      <alignment wrapText="1"/>
    </xf>
    <xf numFmtId="166" fontId="13" fillId="0" borderId="38" xfId="0" applyNumberFormat="1" applyFont="1" applyBorder="1" applyAlignment="1">
      <alignment wrapText="1"/>
    </xf>
    <xf numFmtId="166" fontId="13" fillId="0" borderId="14" xfId="0" applyNumberFormat="1" applyFont="1" applyBorder="1" applyAlignment="1">
      <alignment wrapText="1"/>
    </xf>
    <xf numFmtId="0" fontId="14" fillId="0" borderId="17" xfId="0" applyFont="1" applyBorder="1" applyAlignment="1">
      <alignment wrapText="1"/>
    </xf>
    <xf numFmtId="49" fontId="14" fillId="0" borderId="17" xfId="0" applyNumberFormat="1" applyFont="1" applyBorder="1" applyAlignment="1">
      <alignment horizontal="center" vertical="center"/>
    </xf>
    <xf numFmtId="166" fontId="14" fillId="0" borderId="17" xfId="0" applyNumberFormat="1" applyFont="1" applyBorder="1"/>
    <xf numFmtId="166" fontId="14" fillId="0" borderId="38" xfId="0" applyNumberFormat="1" applyFont="1" applyBorder="1"/>
    <xf numFmtId="166" fontId="14" fillId="0" borderId="14" xfId="0" applyNumberFormat="1" applyFont="1" applyBorder="1"/>
    <xf numFmtId="0" fontId="4" fillId="0" borderId="17" xfId="0" applyFont="1" applyBorder="1" applyAlignment="1">
      <alignment wrapText="1"/>
    </xf>
    <xf numFmtId="49" fontId="4" fillId="0" borderId="17" xfId="0" applyNumberFormat="1" applyFont="1" applyBorder="1" applyAlignment="1">
      <alignment horizontal="center" vertical="center"/>
    </xf>
    <xf numFmtId="166" fontId="4" fillId="0" borderId="17" xfId="0" applyNumberFormat="1" applyFont="1" applyBorder="1"/>
    <xf numFmtId="166" fontId="4" fillId="0" borderId="38" xfId="0" applyNumberFormat="1" applyFont="1" applyBorder="1"/>
    <xf numFmtId="166" fontId="4" fillId="0" borderId="14" xfId="0" applyNumberFormat="1" applyFont="1" applyBorder="1"/>
    <xf numFmtId="0" fontId="4" fillId="0" borderId="17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/>
    </xf>
    <xf numFmtId="166" fontId="4" fillId="4" borderId="17" xfId="0" applyNumberFormat="1" applyFont="1" applyFill="1" applyBorder="1" applyAlignment="1"/>
    <xf numFmtId="166" fontId="4" fillId="4" borderId="17" xfId="0" applyNumberFormat="1" applyFont="1" applyFill="1" applyBorder="1"/>
    <xf numFmtId="166" fontId="4" fillId="4" borderId="38" xfId="0" applyNumberFormat="1" applyFont="1" applyFill="1" applyBorder="1"/>
    <xf numFmtId="166" fontId="4" fillId="4" borderId="38" xfId="0" applyNumberFormat="1" applyFont="1" applyFill="1" applyBorder="1" applyAlignment="1"/>
    <xf numFmtId="166" fontId="4" fillId="4" borderId="40" xfId="0" applyNumberFormat="1" applyFont="1" applyFill="1" applyBorder="1"/>
    <xf numFmtId="166" fontId="15" fillId="4" borderId="17" xfId="0" applyNumberFormat="1" applyFont="1" applyFill="1" applyBorder="1" applyAlignment="1">
      <alignment horizontal="center"/>
    </xf>
    <xf numFmtId="166" fontId="13" fillId="0" borderId="41" xfId="0" applyNumberFormat="1" applyFont="1" applyBorder="1" applyAlignment="1">
      <alignment horizontal="center" vertical="center" wrapText="1"/>
    </xf>
    <xf numFmtId="166" fontId="4" fillId="4" borderId="42" xfId="0" applyNumberFormat="1" applyFont="1" applyFill="1" applyBorder="1"/>
    <xf numFmtId="166" fontId="4" fillId="4" borderId="43" xfId="0" applyNumberFormat="1" applyFont="1" applyFill="1" applyBorder="1"/>
    <xf numFmtId="0" fontId="5" fillId="0" borderId="17" xfId="0" applyFont="1" applyBorder="1" applyAlignment="1">
      <alignment horizontal="left" vertical="center" wrapText="1"/>
    </xf>
    <xf numFmtId="166" fontId="5" fillId="0" borderId="17" xfId="0" applyNumberFormat="1" applyFont="1" applyBorder="1" applyAlignment="1">
      <alignment horizontal="right" vertical="center" wrapText="1"/>
    </xf>
    <xf numFmtId="165" fontId="16" fillId="2" borderId="17" xfId="0" applyNumberFormat="1" applyFont="1" applyFill="1" applyBorder="1" applyAlignment="1">
      <alignment horizontal="left" vertical="center"/>
    </xf>
    <xf numFmtId="166" fontId="5" fillId="5" borderId="17" xfId="0" applyNumberFormat="1" applyFont="1" applyFill="1" applyBorder="1" applyAlignment="1">
      <alignment horizontal="center" vertical="center" wrapText="1"/>
    </xf>
    <xf numFmtId="166" fontId="5" fillId="4" borderId="17" xfId="0" applyNumberFormat="1" applyFont="1" applyFill="1" applyBorder="1" applyAlignment="1">
      <alignment horizontal="right" vertical="center" wrapText="1"/>
    </xf>
    <xf numFmtId="0" fontId="13" fillId="0" borderId="17" xfId="0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right" vertical="center" wrapText="1"/>
    </xf>
    <xf numFmtId="166" fontId="17" fillId="4" borderId="17" xfId="0" applyNumberFormat="1" applyFont="1" applyFill="1" applyBorder="1" applyAlignment="1">
      <alignment horizontal="right"/>
    </xf>
    <xf numFmtId="166" fontId="17" fillId="4" borderId="17" xfId="0" applyNumberFormat="1" applyFont="1" applyFill="1" applyBorder="1" applyAlignment="1">
      <alignment horizontal="right"/>
    </xf>
    <xf numFmtId="0" fontId="18" fillId="0" borderId="0" xfId="0" applyFont="1" applyAlignment="1"/>
    <xf numFmtId="0" fontId="18" fillId="0" borderId="0" xfId="0" applyFont="1"/>
    <xf numFmtId="0" fontId="19" fillId="0" borderId="0" xfId="0" applyFont="1"/>
    <xf numFmtId="49" fontId="17" fillId="0" borderId="0" xfId="0" applyNumberFormat="1" applyFont="1"/>
    <xf numFmtId="0" fontId="20" fillId="0" borderId="0" xfId="0" applyFont="1"/>
    <xf numFmtId="0" fontId="21" fillId="6" borderId="15" xfId="0" applyFont="1" applyFill="1" applyBorder="1"/>
    <xf numFmtId="49" fontId="21" fillId="6" borderId="15" xfId="0" applyNumberFormat="1" applyFont="1" applyFill="1" applyBorder="1" applyAlignment="1">
      <alignment wrapText="1"/>
    </xf>
    <xf numFmtId="0" fontId="21" fillId="6" borderId="15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2" fillId="0" borderId="7" xfId="0" applyFont="1" applyBorder="1" applyAlignment="1">
      <alignment horizontal="center"/>
    </xf>
    <xf numFmtId="0" fontId="0" fillId="0" borderId="0" xfId="0" applyFont="1" applyAlignment="1"/>
    <xf numFmtId="0" fontId="3" fillId="0" borderId="8" xfId="0" applyFont="1" applyBorder="1"/>
    <xf numFmtId="0" fontId="2" fillId="0" borderId="12" xfId="0" applyFont="1" applyBorder="1" applyAlignment="1">
      <alignment horizontal="center"/>
    </xf>
    <xf numFmtId="0" fontId="3" fillId="0" borderId="13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3" fillId="0" borderId="10" xfId="0" applyFont="1" applyBorder="1"/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11" xfId="0" applyFont="1" applyBorder="1"/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3" xfId="0" applyFont="1" applyBorder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/>
    <xf numFmtId="0" fontId="3" fillId="0" borderId="21" xfId="0" applyFont="1" applyBorder="1"/>
    <xf numFmtId="0" fontId="3" fillId="0" borderId="22" xfId="0" applyFont="1" applyBorder="1"/>
    <xf numFmtId="0" fontId="5" fillId="0" borderId="1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5" fillId="0" borderId="19" xfId="0" applyFont="1" applyBorder="1" applyAlignment="1">
      <alignment horizontal="center" vertical="center" wrapText="1"/>
    </xf>
    <xf numFmtId="0" fontId="3" fillId="0" borderId="34" xfId="0" applyFont="1" applyBorder="1"/>
    <xf numFmtId="0" fontId="3" fillId="0" borderId="29" xfId="0" applyFont="1" applyBorder="1"/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36" xfId="0" applyFont="1" applyBorder="1"/>
    <xf numFmtId="0" fontId="5" fillId="0" borderId="33" xfId="0" applyFont="1" applyBorder="1" applyAlignment="1">
      <alignment horizontal="center" vertical="center" wrapText="1"/>
    </xf>
    <xf numFmtId="0" fontId="3" fillId="0" borderId="37" xfId="0" applyFont="1" applyBorder="1"/>
    <xf numFmtId="0" fontId="10" fillId="0" borderId="0" xfId="0" applyFont="1" applyAlignment="1">
      <alignment horizontal="center" wrapText="1"/>
    </xf>
    <xf numFmtId="0" fontId="3" fillId="0" borderId="30" xfId="0" applyFont="1" applyBorder="1"/>
    <xf numFmtId="166" fontId="5" fillId="0" borderId="12" xfId="0" applyNumberFormat="1" applyFont="1" applyBorder="1" applyAlignment="1">
      <alignment horizontal="center" wrapText="1"/>
    </xf>
    <xf numFmtId="166" fontId="14" fillId="0" borderId="12" xfId="0" applyNumberFormat="1" applyFont="1" applyBorder="1" applyAlignment="1">
      <alignment horizontal="center"/>
    </xf>
    <xf numFmtId="166" fontId="4" fillId="0" borderId="12" xfId="0" applyNumberFormat="1" applyFont="1" applyBorder="1" applyAlignment="1">
      <alignment horizontal="center"/>
    </xf>
    <xf numFmtId="166" fontId="4" fillId="4" borderId="12" xfId="0" applyNumberFormat="1" applyFont="1" applyFill="1" applyBorder="1" applyAlignment="1">
      <alignment horizontal="center"/>
    </xf>
    <xf numFmtId="166" fontId="4" fillId="4" borderId="44" xfId="0" applyNumberFormat="1" applyFont="1" applyFill="1" applyBorder="1" applyAlignment="1">
      <alignment horizontal="center"/>
    </xf>
    <xf numFmtId="0" fontId="3" fillId="0" borderId="45" xfId="0" applyFont="1" applyBorder="1"/>
    <xf numFmtId="0" fontId="3" fillId="0" borderId="4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classifikators.ru/okv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base.garant.ru/71835192/794717a23053a7f2fc18d9c05c1440ae/" TargetMode="External"/><Relationship Id="rId21" Type="http://schemas.openxmlformats.org/officeDocument/2006/relationships/hyperlink" Target="https://base.garant.ru/71835192/794717a23053a7f2fc18d9c05c1440ae/" TargetMode="External"/><Relationship Id="rId42" Type="http://schemas.openxmlformats.org/officeDocument/2006/relationships/hyperlink" Target="https://base.garant.ru/71835192/794717a23053a7f2fc18d9c05c1440ae/" TargetMode="External"/><Relationship Id="rId47" Type="http://schemas.openxmlformats.org/officeDocument/2006/relationships/hyperlink" Target="https://base.garant.ru/71835192/794717a23053a7f2fc18d9c05c1440ae/" TargetMode="External"/><Relationship Id="rId63" Type="http://schemas.openxmlformats.org/officeDocument/2006/relationships/hyperlink" Target="https://base.garant.ru/71835192/794717a23053a7f2fc18d9c05c1440ae/" TargetMode="External"/><Relationship Id="rId68" Type="http://schemas.openxmlformats.org/officeDocument/2006/relationships/hyperlink" Target="https://base.garant.ru/71835192/794717a23053a7f2fc18d9c05c1440ae/" TargetMode="External"/><Relationship Id="rId84" Type="http://schemas.openxmlformats.org/officeDocument/2006/relationships/hyperlink" Target="https://base.garant.ru/71835192/794717a23053a7f2fc18d9c05c1440ae/" TargetMode="External"/><Relationship Id="rId89" Type="http://schemas.openxmlformats.org/officeDocument/2006/relationships/hyperlink" Target="https://base.garant.ru/71835192/794717a23053a7f2fc18d9c05c1440ae/" TargetMode="External"/><Relationship Id="rId16" Type="http://schemas.openxmlformats.org/officeDocument/2006/relationships/hyperlink" Target="https://base.garant.ru/71835192/794717a23053a7f2fc18d9c05c1440ae/" TargetMode="External"/><Relationship Id="rId11" Type="http://schemas.openxmlformats.org/officeDocument/2006/relationships/hyperlink" Target="https://base.garant.ru/71835192/794717a23053a7f2fc18d9c05c1440ae/" TargetMode="External"/><Relationship Id="rId32" Type="http://schemas.openxmlformats.org/officeDocument/2006/relationships/hyperlink" Target="https://base.garant.ru/71835192/794717a23053a7f2fc18d9c05c1440ae/" TargetMode="External"/><Relationship Id="rId37" Type="http://schemas.openxmlformats.org/officeDocument/2006/relationships/hyperlink" Target="https://base.garant.ru/71835192/794717a23053a7f2fc18d9c05c1440ae/" TargetMode="External"/><Relationship Id="rId53" Type="http://schemas.openxmlformats.org/officeDocument/2006/relationships/hyperlink" Target="https://base.garant.ru/71835192/794717a23053a7f2fc18d9c05c1440ae/" TargetMode="External"/><Relationship Id="rId58" Type="http://schemas.openxmlformats.org/officeDocument/2006/relationships/hyperlink" Target="https://base.garant.ru/71835192/794717a23053a7f2fc18d9c05c1440ae/" TargetMode="External"/><Relationship Id="rId74" Type="http://schemas.openxmlformats.org/officeDocument/2006/relationships/hyperlink" Target="https://base.garant.ru/71835192/794717a23053a7f2fc18d9c05c1440ae/" TargetMode="External"/><Relationship Id="rId79" Type="http://schemas.openxmlformats.org/officeDocument/2006/relationships/hyperlink" Target="https://base.garant.ru/71835192/794717a23053a7f2fc18d9c05c1440ae/" TargetMode="External"/><Relationship Id="rId5" Type="http://schemas.openxmlformats.org/officeDocument/2006/relationships/hyperlink" Target="https://base.garant.ru/71835192/794717a23053a7f2fc18d9c05c1440ae/" TargetMode="External"/><Relationship Id="rId14" Type="http://schemas.openxmlformats.org/officeDocument/2006/relationships/hyperlink" Target="https://base.garant.ru/71835192/794717a23053a7f2fc18d9c05c1440ae/" TargetMode="External"/><Relationship Id="rId22" Type="http://schemas.openxmlformats.org/officeDocument/2006/relationships/hyperlink" Target="https://base.garant.ru/71835192/794717a23053a7f2fc18d9c05c1440ae/" TargetMode="External"/><Relationship Id="rId27" Type="http://schemas.openxmlformats.org/officeDocument/2006/relationships/hyperlink" Target="https://base.garant.ru/71835192/794717a23053a7f2fc18d9c05c1440ae/" TargetMode="External"/><Relationship Id="rId30" Type="http://schemas.openxmlformats.org/officeDocument/2006/relationships/hyperlink" Target="https://base.garant.ru/71835192/794717a23053a7f2fc18d9c05c1440ae/" TargetMode="External"/><Relationship Id="rId35" Type="http://schemas.openxmlformats.org/officeDocument/2006/relationships/hyperlink" Target="https://base.garant.ru/71835192/794717a23053a7f2fc18d9c05c1440ae/" TargetMode="External"/><Relationship Id="rId43" Type="http://schemas.openxmlformats.org/officeDocument/2006/relationships/hyperlink" Target="https://base.garant.ru/71835192/794717a23053a7f2fc18d9c05c1440ae/" TargetMode="External"/><Relationship Id="rId48" Type="http://schemas.openxmlformats.org/officeDocument/2006/relationships/hyperlink" Target="https://base.garant.ru/71835192/794717a23053a7f2fc18d9c05c1440ae/" TargetMode="External"/><Relationship Id="rId56" Type="http://schemas.openxmlformats.org/officeDocument/2006/relationships/hyperlink" Target="https://base.garant.ru/71835192/794717a23053a7f2fc18d9c05c1440ae/" TargetMode="External"/><Relationship Id="rId64" Type="http://schemas.openxmlformats.org/officeDocument/2006/relationships/hyperlink" Target="https://base.garant.ru/71835192/794717a23053a7f2fc18d9c05c1440ae/" TargetMode="External"/><Relationship Id="rId69" Type="http://schemas.openxmlformats.org/officeDocument/2006/relationships/hyperlink" Target="https://base.garant.ru/71835192/794717a23053a7f2fc18d9c05c1440ae/" TargetMode="External"/><Relationship Id="rId77" Type="http://schemas.openxmlformats.org/officeDocument/2006/relationships/hyperlink" Target="https://base.garant.ru/71835192/794717a23053a7f2fc18d9c05c1440ae/" TargetMode="External"/><Relationship Id="rId8" Type="http://schemas.openxmlformats.org/officeDocument/2006/relationships/hyperlink" Target="https://base.garant.ru/71835192/794717a23053a7f2fc18d9c05c1440ae/" TargetMode="External"/><Relationship Id="rId51" Type="http://schemas.openxmlformats.org/officeDocument/2006/relationships/hyperlink" Target="https://base.garant.ru/71835192/794717a23053a7f2fc18d9c05c1440ae/" TargetMode="External"/><Relationship Id="rId72" Type="http://schemas.openxmlformats.org/officeDocument/2006/relationships/hyperlink" Target="https://base.garant.ru/71835192/794717a23053a7f2fc18d9c05c1440ae/" TargetMode="External"/><Relationship Id="rId80" Type="http://schemas.openxmlformats.org/officeDocument/2006/relationships/hyperlink" Target="https://base.garant.ru/71835192/794717a23053a7f2fc18d9c05c1440ae/" TargetMode="External"/><Relationship Id="rId85" Type="http://schemas.openxmlformats.org/officeDocument/2006/relationships/hyperlink" Target="https://base.garant.ru/71835192/794717a23053a7f2fc18d9c05c1440ae/" TargetMode="External"/><Relationship Id="rId3" Type="http://schemas.openxmlformats.org/officeDocument/2006/relationships/hyperlink" Target="https://base.garant.ru/71835192/794717a23053a7f2fc18d9c05c1440ae/" TargetMode="External"/><Relationship Id="rId12" Type="http://schemas.openxmlformats.org/officeDocument/2006/relationships/hyperlink" Target="https://base.garant.ru/71835192/794717a23053a7f2fc18d9c05c1440ae/" TargetMode="External"/><Relationship Id="rId17" Type="http://schemas.openxmlformats.org/officeDocument/2006/relationships/hyperlink" Target="https://base.garant.ru/71835192/794717a23053a7f2fc18d9c05c1440ae/" TargetMode="External"/><Relationship Id="rId25" Type="http://schemas.openxmlformats.org/officeDocument/2006/relationships/hyperlink" Target="https://base.garant.ru/71835192/794717a23053a7f2fc18d9c05c1440ae/" TargetMode="External"/><Relationship Id="rId33" Type="http://schemas.openxmlformats.org/officeDocument/2006/relationships/hyperlink" Target="https://base.garant.ru/71835192/794717a23053a7f2fc18d9c05c1440ae/" TargetMode="External"/><Relationship Id="rId38" Type="http://schemas.openxmlformats.org/officeDocument/2006/relationships/hyperlink" Target="https://base.garant.ru/71835192/794717a23053a7f2fc18d9c05c1440ae/" TargetMode="External"/><Relationship Id="rId46" Type="http://schemas.openxmlformats.org/officeDocument/2006/relationships/hyperlink" Target="https://base.garant.ru/71835192/794717a23053a7f2fc18d9c05c1440ae/" TargetMode="External"/><Relationship Id="rId59" Type="http://schemas.openxmlformats.org/officeDocument/2006/relationships/hyperlink" Target="https://base.garant.ru/71835192/794717a23053a7f2fc18d9c05c1440ae/" TargetMode="External"/><Relationship Id="rId67" Type="http://schemas.openxmlformats.org/officeDocument/2006/relationships/hyperlink" Target="https://base.garant.ru/71835192/794717a23053a7f2fc18d9c05c1440ae/" TargetMode="External"/><Relationship Id="rId20" Type="http://schemas.openxmlformats.org/officeDocument/2006/relationships/hyperlink" Target="https://base.garant.ru/71835192/794717a23053a7f2fc18d9c05c1440ae/" TargetMode="External"/><Relationship Id="rId41" Type="http://schemas.openxmlformats.org/officeDocument/2006/relationships/hyperlink" Target="https://base.garant.ru/71835192/794717a23053a7f2fc18d9c05c1440ae/" TargetMode="External"/><Relationship Id="rId54" Type="http://schemas.openxmlformats.org/officeDocument/2006/relationships/hyperlink" Target="https://base.garant.ru/71835192/794717a23053a7f2fc18d9c05c1440ae/" TargetMode="External"/><Relationship Id="rId62" Type="http://schemas.openxmlformats.org/officeDocument/2006/relationships/hyperlink" Target="https://base.garant.ru/71835192/794717a23053a7f2fc18d9c05c1440ae/" TargetMode="External"/><Relationship Id="rId70" Type="http://schemas.openxmlformats.org/officeDocument/2006/relationships/hyperlink" Target="https://base.garant.ru/71835192/794717a23053a7f2fc18d9c05c1440ae/" TargetMode="External"/><Relationship Id="rId75" Type="http://schemas.openxmlformats.org/officeDocument/2006/relationships/hyperlink" Target="https://base.garant.ru/71835192/794717a23053a7f2fc18d9c05c1440ae/" TargetMode="External"/><Relationship Id="rId83" Type="http://schemas.openxmlformats.org/officeDocument/2006/relationships/hyperlink" Target="https://base.garant.ru/71835192/794717a23053a7f2fc18d9c05c1440ae/" TargetMode="External"/><Relationship Id="rId88" Type="http://schemas.openxmlformats.org/officeDocument/2006/relationships/hyperlink" Target="https://base.garant.ru/71835192/794717a23053a7f2fc18d9c05c1440ae/" TargetMode="External"/><Relationship Id="rId1" Type="http://schemas.openxmlformats.org/officeDocument/2006/relationships/hyperlink" Target="https://base.garant.ru/71835192/794717a23053a7f2fc18d9c05c1440ae/" TargetMode="External"/><Relationship Id="rId6" Type="http://schemas.openxmlformats.org/officeDocument/2006/relationships/hyperlink" Target="https://base.garant.ru/71835192/794717a23053a7f2fc18d9c05c1440ae/" TargetMode="External"/><Relationship Id="rId15" Type="http://schemas.openxmlformats.org/officeDocument/2006/relationships/hyperlink" Target="https://base.garant.ru/71835192/794717a23053a7f2fc18d9c05c1440ae/" TargetMode="External"/><Relationship Id="rId23" Type="http://schemas.openxmlformats.org/officeDocument/2006/relationships/hyperlink" Target="https://base.garant.ru/71835192/794717a23053a7f2fc18d9c05c1440ae/" TargetMode="External"/><Relationship Id="rId28" Type="http://schemas.openxmlformats.org/officeDocument/2006/relationships/hyperlink" Target="https://base.garant.ru/71835192/794717a23053a7f2fc18d9c05c1440ae/" TargetMode="External"/><Relationship Id="rId36" Type="http://schemas.openxmlformats.org/officeDocument/2006/relationships/hyperlink" Target="https://base.garant.ru/71835192/794717a23053a7f2fc18d9c05c1440ae/" TargetMode="External"/><Relationship Id="rId49" Type="http://schemas.openxmlformats.org/officeDocument/2006/relationships/hyperlink" Target="https://base.garant.ru/71835192/794717a23053a7f2fc18d9c05c1440ae/" TargetMode="External"/><Relationship Id="rId57" Type="http://schemas.openxmlformats.org/officeDocument/2006/relationships/hyperlink" Target="https://base.garant.ru/71835192/794717a23053a7f2fc18d9c05c1440ae/" TargetMode="External"/><Relationship Id="rId10" Type="http://schemas.openxmlformats.org/officeDocument/2006/relationships/hyperlink" Target="https://base.garant.ru/71835192/794717a23053a7f2fc18d9c05c1440ae/" TargetMode="External"/><Relationship Id="rId31" Type="http://schemas.openxmlformats.org/officeDocument/2006/relationships/hyperlink" Target="https://base.garant.ru/71835192/794717a23053a7f2fc18d9c05c1440ae/" TargetMode="External"/><Relationship Id="rId44" Type="http://schemas.openxmlformats.org/officeDocument/2006/relationships/hyperlink" Target="https://base.garant.ru/71835192/794717a23053a7f2fc18d9c05c1440ae/" TargetMode="External"/><Relationship Id="rId52" Type="http://schemas.openxmlformats.org/officeDocument/2006/relationships/hyperlink" Target="https://base.garant.ru/71835192/794717a23053a7f2fc18d9c05c1440ae/" TargetMode="External"/><Relationship Id="rId60" Type="http://schemas.openxmlformats.org/officeDocument/2006/relationships/hyperlink" Target="https://base.garant.ru/71835192/794717a23053a7f2fc18d9c05c1440ae/" TargetMode="External"/><Relationship Id="rId65" Type="http://schemas.openxmlformats.org/officeDocument/2006/relationships/hyperlink" Target="https://base.garant.ru/71835192/794717a23053a7f2fc18d9c05c1440ae/" TargetMode="External"/><Relationship Id="rId73" Type="http://schemas.openxmlformats.org/officeDocument/2006/relationships/hyperlink" Target="https://base.garant.ru/71835192/794717a23053a7f2fc18d9c05c1440ae/" TargetMode="External"/><Relationship Id="rId78" Type="http://schemas.openxmlformats.org/officeDocument/2006/relationships/hyperlink" Target="https://base.garant.ru/71835192/794717a23053a7f2fc18d9c05c1440ae/" TargetMode="External"/><Relationship Id="rId81" Type="http://schemas.openxmlformats.org/officeDocument/2006/relationships/hyperlink" Target="https://base.garant.ru/71835192/794717a23053a7f2fc18d9c05c1440ae/" TargetMode="External"/><Relationship Id="rId86" Type="http://schemas.openxmlformats.org/officeDocument/2006/relationships/hyperlink" Target="https://base.garant.ru/71835192/794717a23053a7f2fc18d9c05c1440ae/" TargetMode="External"/><Relationship Id="rId4" Type="http://schemas.openxmlformats.org/officeDocument/2006/relationships/hyperlink" Target="https://base.garant.ru/71835192/794717a23053a7f2fc18d9c05c1440ae/" TargetMode="External"/><Relationship Id="rId9" Type="http://schemas.openxmlformats.org/officeDocument/2006/relationships/hyperlink" Target="https://base.garant.ru/71835192/794717a23053a7f2fc18d9c05c1440ae/" TargetMode="External"/><Relationship Id="rId13" Type="http://schemas.openxmlformats.org/officeDocument/2006/relationships/hyperlink" Target="https://base.garant.ru/71835192/794717a23053a7f2fc18d9c05c1440ae/" TargetMode="External"/><Relationship Id="rId18" Type="http://schemas.openxmlformats.org/officeDocument/2006/relationships/hyperlink" Target="https://base.garant.ru/71835192/794717a23053a7f2fc18d9c05c1440ae/" TargetMode="External"/><Relationship Id="rId39" Type="http://schemas.openxmlformats.org/officeDocument/2006/relationships/hyperlink" Target="https://base.garant.ru/71835192/794717a23053a7f2fc18d9c05c1440ae/" TargetMode="External"/><Relationship Id="rId34" Type="http://schemas.openxmlformats.org/officeDocument/2006/relationships/hyperlink" Target="https://base.garant.ru/71835192/794717a23053a7f2fc18d9c05c1440ae/" TargetMode="External"/><Relationship Id="rId50" Type="http://schemas.openxmlformats.org/officeDocument/2006/relationships/hyperlink" Target="https://base.garant.ru/71835192/794717a23053a7f2fc18d9c05c1440ae/" TargetMode="External"/><Relationship Id="rId55" Type="http://schemas.openxmlformats.org/officeDocument/2006/relationships/hyperlink" Target="https://base.garant.ru/71835192/794717a23053a7f2fc18d9c05c1440ae/" TargetMode="External"/><Relationship Id="rId76" Type="http://schemas.openxmlformats.org/officeDocument/2006/relationships/hyperlink" Target="https://base.garant.ru/71835192/794717a23053a7f2fc18d9c05c1440ae/" TargetMode="External"/><Relationship Id="rId7" Type="http://schemas.openxmlformats.org/officeDocument/2006/relationships/hyperlink" Target="https://base.garant.ru/71835192/794717a23053a7f2fc18d9c05c1440ae/" TargetMode="External"/><Relationship Id="rId71" Type="http://schemas.openxmlformats.org/officeDocument/2006/relationships/hyperlink" Target="https://base.garant.ru/71835192/794717a23053a7f2fc18d9c05c1440ae/" TargetMode="External"/><Relationship Id="rId2" Type="http://schemas.openxmlformats.org/officeDocument/2006/relationships/hyperlink" Target="https://base.garant.ru/71835192/794717a23053a7f2fc18d9c05c1440ae/" TargetMode="External"/><Relationship Id="rId29" Type="http://schemas.openxmlformats.org/officeDocument/2006/relationships/hyperlink" Target="https://base.garant.ru/71835192/794717a23053a7f2fc18d9c05c1440ae/" TargetMode="External"/><Relationship Id="rId24" Type="http://schemas.openxmlformats.org/officeDocument/2006/relationships/hyperlink" Target="https://base.garant.ru/71835192/794717a23053a7f2fc18d9c05c1440ae/" TargetMode="External"/><Relationship Id="rId40" Type="http://schemas.openxmlformats.org/officeDocument/2006/relationships/hyperlink" Target="https://base.garant.ru/71835192/794717a23053a7f2fc18d9c05c1440ae/" TargetMode="External"/><Relationship Id="rId45" Type="http://schemas.openxmlformats.org/officeDocument/2006/relationships/hyperlink" Target="https://base.garant.ru/71835192/794717a23053a7f2fc18d9c05c1440ae/" TargetMode="External"/><Relationship Id="rId66" Type="http://schemas.openxmlformats.org/officeDocument/2006/relationships/hyperlink" Target="https://base.garant.ru/71835192/794717a23053a7f2fc18d9c05c1440ae/" TargetMode="External"/><Relationship Id="rId87" Type="http://schemas.openxmlformats.org/officeDocument/2006/relationships/hyperlink" Target="https://base.garant.ru/71835192/794717a23053a7f2fc18d9c05c1440ae/" TargetMode="External"/><Relationship Id="rId61" Type="http://schemas.openxmlformats.org/officeDocument/2006/relationships/hyperlink" Target="https://base.garant.ru/71835192/794717a23053a7f2fc18d9c05c1440ae/" TargetMode="External"/><Relationship Id="rId82" Type="http://schemas.openxmlformats.org/officeDocument/2006/relationships/hyperlink" Target="https://base.garant.ru/71835192/794717a23053a7f2fc18d9c05c1440ae/" TargetMode="External"/><Relationship Id="rId19" Type="http://schemas.openxmlformats.org/officeDocument/2006/relationships/hyperlink" Target="https://base.garant.ru/71835192/794717a23053a7f2fc18d9c05c1440a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EP1000"/>
  <sheetViews>
    <sheetView showGridLines="0" tabSelected="1" workbookViewId="0"/>
  </sheetViews>
  <sheetFormatPr defaultColWidth="14.42578125" defaultRowHeight="15" customHeight="1"/>
  <cols>
    <col min="1" max="18" width="1.28515625" customWidth="1"/>
    <col min="19" max="146" width="0.85546875" customWidth="1"/>
  </cols>
  <sheetData>
    <row r="1" spans="1:14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07" t="s">
        <v>0</v>
      </c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  <c r="BZ1" s="108"/>
      <c r="CA1" s="108"/>
      <c r="CB1" s="108"/>
      <c r="CC1" s="108"/>
      <c r="CD1" s="108"/>
      <c r="CE1" s="108"/>
      <c r="CF1" s="108"/>
      <c r="CG1" s="108"/>
      <c r="CH1" s="108"/>
      <c r="CI1" s="108"/>
      <c r="CJ1" s="108"/>
      <c r="CK1" s="108"/>
      <c r="CL1" s="108"/>
      <c r="CM1" s="108"/>
      <c r="CN1" s="108"/>
      <c r="CO1" s="108"/>
      <c r="CP1" s="108"/>
      <c r="CQ1" s="108"/>
      <c r="CR1" s="108"/>
      <c r="CS1" s="108"/>
      <c r="CT1" s="108"/>
      <c r="CU1" s="108"/>
      <c r="CV1" s="108"/>
      <c r="CW1" s="108"/>
      <c r="CX1" s="108"/>
      <c r="CY1" s="108"/>
      <c r="CZ1" s="108"/>
      <c r="DA1" s="108"/>
      <c r="DB1" s="108"/>
      <c r="DC1" s="108"/>
      <c r="DD1" s="108"/>
      <c r="DE1" s="108"/>
      <c r="DF1" s="108"/>
      <c r="DG1" s="108"/>
      <c r="DH1" s="108"/>
      <c r="DI1" s="108"/>
      <c r="DJ1" s="108"/>
      <c r="DK1" s="108"/>
      <c r="DL1" s="108"/>
      <c r="DM1" s="108"/>
      <c r="DN1" s="108"/>
      <c r="DO1" s="108"/>
      <c r="DP1" s="108"/>
      <c r="DQ1" s="108"/>
      <c r="DR1" s="108"/>
      <c r="DS1" s="108"/>
      <c r="DT1" s="108"/>
      <c r="DU1" s="108"/>
      <c r="DV1" s="108"/>
      <c r="DW1" s="108"/>
      <c r="DX1" s="108"/>
      <c r="DY1" s="108"/>
      <c r="DZ1" s="108"/>
      <c r="EA1" s="108"/>
      <c r="EB1" s="108"/>
      <c r="EC1" s="108"/>
      <c r="ED1" s="108"/>
      <c r="EE1" s="108"/>
      <c r="EF1" s="108"/>
      <c r="EG1" s="108"/>
      <c r="EH1" s="109"/>
      <c r="EI1" s="1"/>
      <c r="EJ1" s="1"/>
      <c r="EK1" s="1"/>
      <c r="EL1" s="1"/>
      <c r="EM1" s="1"/>
      <c r="EN1" s="1"/>
      <c r="EO1" s="1"/>
      <c r="EP1" s="1"/>
    </row>
    <row r="2" spans="1:146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</row>
    <row r="3" spans="1:146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10" t="s">
        <v>1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9"/>
      <c r="EI3" s="1"/>
      <c r="EJ3" s="1"/>
      <c r="EK3" s="1"/>
      <c r="EL3" s="1"/>
      <c r="EM3" s="1"/>
      <c r="EN3" s="1"/>
      <c r="EO3" s="1"/>
      <c r="EP3" s="1"/>
    </row>
    <row r="4" spans="1:146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</row>
    <row r="5" spans="1:146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10" t="s">
        <v>2</v>
      </c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9"/>
      <c r="EI5" s="1"/>
      <c r="EJ5" s="1"/>
      <c r="EK5" s="1"/>
      <c r="EL5" s="1"/>
      <c r="EM5" s="1"/>
      <c r="EN5" s="1"/>
      <c r="EO5" s="1"/>
      <c r="EP5" s="1"/>
    </row>
    <row r="6" spans="1:14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3"/>
      <c r="M6" s="3"/>
      <c r="N6" s="3"/>
      <c r="O6" s="3"/>
      <c r="P6" s="3"/>
      <c r="Q6" s="3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</row>
    <row r="7" spans="1:14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11" t="s">
        <v>3</v>
      </c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3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</row>
    <row r="8" spans="1:146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14" t="s">
        <v>4</v>
      </c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6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</row>
    <row r="9" spans="1:146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14" t="s">
        <v>5</v>
      </c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6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</row>
    <row r="10" spans="1:146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14" t="s">
        <v>6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6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</row>
    <row r="11" spans="1:146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4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122" t="s">
        <v>7</v>
      </c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5"/>
      <c r="CY11" s="5"/>
      <c r="CZ11" s="5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</row>
    <row r="12" spans="1:146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</row>
    <row r="13" spans="1:14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</row>
    <row r="14" spans="1:146" ht="12.75" customHeight="1">
      <c r="A14" s="124" t="s">
        <v>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9"/>
      <c r="CF14" s="124" t="s">
        <v>9</v>
      </c>
      <c r="CG14" s="108"/>
      <c r="CH14" s="108"/>
      <c r="CI14" s="108"/>
      <c r="CJ14" s="108"/>
      <c r="CK14" s="108"/>
      <c r="CL14" s="108"/>
      <c r="CM14" s="108"/>
      <c r="CN14" s="108"/>
      <c r="CO14" s="108"/>
      <c r="CP14" s="108"/>
      <c r="CQ14" s="108"/>
      <c r="CR14" s="108"/>
      <c r="CS14" s="108"/>
      <c r="CT14" s="108"/>
      <c r="CU14" s="108"/>
      <c r="CV14" s="108"/>
      <c r="CW14" s="108"/>
      <c r="CX14" s="108"/>
      <c r="CY14" s="108"/>
      <c r="CZ14" s="108"/>
      <c r="DA14" s="108"/>
      <c r="DB14" s="108"/>
      <c r="DC14" s="108"/>
      <c r="DD14" s="108"/>
      <c r="DE14" s="108"/>
      <c r="DF14" s="108"/>
      <c r="DG14" s="108"/>
      <c r="DH14" s="108"/>
      <c r="DI14" s="108"/>
      <c r="DJ14" s="108"/>
      <c r="DK14" s="108"/>
      <c r="DL14" s="109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</row>
    <row r="15" spans="1:146" ht="12" customHeight="1">
      <c r="A15" s="6"/>
      <c r="B15" s="125" t="s">
        <v>10</v>
      </c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26">
        <v>44974</v>
      </c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3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</row>
    <row r="16" spans="1:146" ht="12.75" customHeight="1">
      <c r="A16" s="4"/>
      <c r="B16" s="129" t="s">
        <v>11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7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8"/>
      <c r="DM16" s="1"/>
      <c r="DN16" s="1"/>
      <c r="DO16" s="1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</row>
    <row r="17" spans="1:146" ht="12.75" customHeight="1">
      <c r="A17" s="1"/>
      <c r="B17" s="1"/>
      <c r="C17" s="1"/>
      <c r="D17" s="1"/>
      <c r="E17" s="1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7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1"/>
      <c r="DQ17" s="1"/>
      <c r="DR17" s="1"/>
      <c r="DS17" s="1"/>
      <c r="DT17" s="1"/>
      <c r="DU17" s="1"/>
      <c r="DV17" s="110" t="s">
        <v>12</v>
      </c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9"/>
    </row>
    <row r="18" spans="1:146" ht="12.75" customHeight="1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12"/>
      <c r="DK18" s="1"/>
      <c r="DL18" s="1"/>
      <c r="DM18" s="1"/>
      <c r="DN18" s="1"/>
      <c r="DO18" s="1"/>
      <c r="DP18" s="1"/>
      <c r="DQ18" s="13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</row>
    <row r="19" spans="1:146" ht="14.25" customHeight="1">
      <c r="A19" s="117" t="s">
        <v>13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9" t="s">
        <v>14</v>
      </c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20"/>
    </row>
    <row r="20" spans="1:146" ht="18.75" customHeight="1">
      <c r="A20" s="121" t="s">
        <v>15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9" t="s">
        <v>16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20"/>
    </row>
    <row r="21" spans="1:14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</row>
    <row r="22" spans="1:14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</row>
    <row r="23" spans="1:14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</row>
    <row r="24" spans="1:14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</row>
    <row r="25" spans="1:14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</row>
    <row r="26" spans="1:14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</row>
    <row r="27" spans="1:14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</row>
    <row r="28" spans="1:14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</row>
    <row r="29" spans="1:14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</row>
    <row r="30" spans="1:14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</row>
    <row r="31" spans="1:14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</row>
    <row r="32" spans="1:14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</row>
    <row r="33" spans="1:14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</row>
    <row r="34" spans="1:14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</row>
    <row r="35" spans="1:14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</row>
    <row r="36" spans="1:14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</row>
    <row r="37" spans="1:14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</row>
    <row r="38" spans="1:14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</row>
    <row r="39" spans="1:14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</row>
    <row r="40" spans="1:14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</row>
    <row r="41" spans="1:14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</row>
    <row r="42" spans="1:14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</row>
    <row r="43" spans="1:14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</row>
    <row r="44" spans="1:14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</row>
    <row r="45" spans="1:14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</row>
    <row r="46" spans="1:1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</row>
    <row r="47" spans="1:14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</row>
    <row r="48" spans="1:14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</row>
    <row r="49" spans="1:14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</row>
    <row r="50" spans="1:14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</row>
    <row r="51" spans="1:14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</row>
    <row r="52" spans="1:14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</row>
    <row r="53" spans="1:14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</row>
    <row r="54" spans="1:14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</row>
    <row r="55" spans="1:14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</row>
    <row r="56" spans="1:14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</row>
    <row r="57" spans="1:14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</row>
    <row r="58" spans="1:14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</row>
    <row r="59" spans="1:14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</row>
    <row r="60" spans="1:14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</row>
    <row r="61" spans="1:14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</row>
    <row r="62" spans="1:14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</row>
    <row r="63" spans="1:14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</row>
    <row r="64" spans="1:14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</row>
    <row r="65" spans="1:14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</row>
    <row r="66" spans="1:14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</row>
    <row r="67" spans="1:14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</row>
    <row r="68" spans="1:14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</row>
    <row r="69" spans="1:14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</row>
    <row r="70" spans="1:14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</row>
    <row r="71" spans="1:14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</row>
    <row r="72" spans="1:14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</row>
    <row r="73" spans="1:14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</row>
    <row r="74" spans="1:14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</row>
    <row r="75" spans="1:14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</row>
    <row r="76" spans="1:14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</row>
    <row r="77" spans="1:14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</row>
    <row r="78" spans="1:14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</row>
    <row r="79" spans="1:14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</row>
    <row r="80" spans="1:14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</row>
    <row r="81" spans="1:14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</row>
    <row r="82" spans="1:14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</row>
    <row r="83" spans="1:14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</row>
    <row r="84" spans="1:14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</row>
    <row r="85" spans="1:14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</row>
    <row r="86" spans="1:14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</row>
    <row r="87" spans="1:14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</row>
    <row r="88" spans="1:14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</row>
    <row r="89" spans="1:14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</row>
    <row r="90" spans="1:14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</row>
    <row r="91" spans="1:14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</row>
    <row r="92" spans="1:14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</row>
    <row r="93" spans="1:14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</row>
    <row r="94" spans="1:14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</row>
    <row r="95" spans="1:14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</row>
    <row r="96" spans="1:14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</row>
    <row r="97" spans="1:14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</row>
    <row r="98" spans="1:14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</row>
    <row r="99" spans="1:14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</row>
    <row r="100" spans="1:14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</row>
    <row r="101" spans="1:14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</row>
    <row r="102" spans="1:14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</row>
    <row r="103" spans="1:14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</row>
    <row r="104" spans="1:14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</row>
    <row r="105" spans="1:14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</row>
    <row r="106" spans="1:14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</row>
    <row r="107" spans="1:14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</row>
    <row r="108" spans="1:14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</row>
    <row r="109" spans="1:14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</row>
    <row r="110" spans="1:14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</row>
    <row r="111" spans="1:14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</row>
    <row r="112" spans="1:14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</row>
    <row r="113" spans="1:14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</row>
    <row r="114" spans="1:14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</row>
    <row r="115" spans="1:14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</row>
    <row r="116" spans="1:14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</row>
    <row r="117" spans="1:14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</row>
    <row r="118" spans="1:14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</row>
    <row r="119" spans="1:14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</row>
    <row r="120" spans="1:14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</row>
    <row r="121" spans="1:14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</row>
    <row r="122" spans="1:14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</row>
    <row r="123" spans="1:14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</row>
    <row r="124" spans="1:14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</row>
    <row r="125" spans="1:14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</row>
    <row r="126" spans="1:14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</row>
    <row r="127" spans="1:14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</row>
    <row r="128" spans="1:14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</row>
    <row r="129" spans="1:14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</row>
    <row r="130" spans="1:14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</row>
    <row r="131" spans="1:14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</row>
    <row r="132" spans="1:14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</row>
    <row r="133" spans="1:14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</row>
    <row r="134" spans="1:14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</row>
    <row r="135" spans="1:14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</row>
    <row r="136" spans="1:14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</row>
    <row r="137" spans="1:14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</row>
    <row r="138" spans="1:14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</row>
    <row r="139" spans="1:14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</row>
    <row r="140" spans="1:14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</row>
    <row r="141" spans="1:14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</row>
    <row r="142" spans="1:14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</row>
    <row r="143" spans="1:14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</row>
    <row r="144" spans="1:14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</row>
    <row r="145" spans="1:14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</row>
    <row r="146" spans="1: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</row>
    <row r="147" spans="1:14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</row>
    <row r="148" spans="1:14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</row>
    <row r="149" spans="1:14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</row>
    <row r="150" spans="1:14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</row>
    <row r="151" spans="1:14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</row>
    <row r="152" spans="1:14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</row>
    <row r="153" spans="1:14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</row>
    <row r="154" spans="1:14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</row>
    <row r="155" spans="1:14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</row>
    <row r="156" spans="1:14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</row>
    <row r="157" spans="1:14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</row>
    <row r="158" spans="1:14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</row>
    <row r="159" spans="1:14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</row>
    <row r="160" spans="1:14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</row>
    <row r="161" spans="1:14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</row>
    <row r="162" spans="1:14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</row>
    <row r="163" spans="1:14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</row>
    <row r="164" spans="1:14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</row>
    <row r="165" spans="1:14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</row>
    <row r="166" spans="1:14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</row>
    <row r="167" spans="1:14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</row>
    <row r="168" spans="1:14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</row>
    <row r="169" spans="1:14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</row>
    <row r="170" spans="1:14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</row>
    <row r="171" spans="1:14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</row>
    <row r="172" spans="1:14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</row>
    <row r="173" spans="1:14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</row>
    <row r="174" spans="1:14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</row>
    <row r="175" spans="1:14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</row>
    <row r="176" spans="1:14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</row>
    <row r="177" spans="1:14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</row>
    <row r="178" spans="1:14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</row>
    <row r="179" spans="1:14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</row>
    <row r="180" spans="1:14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</row>
    <row r="181" spans="1:14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</row>
    <row r="182" spans="1:14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</row>
    <row r="183" spans="1:14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</row>
    <row r="184" spans="1:14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</row>
    <row r="185" spans="1:14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</row>
    <row r="186" spans="1:14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</row>
    <row r="187" spans="1:14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</row>
    <row r="188" spans="1:14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</row>
    <row r="189" spans="1:14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</row>
    <row r="190" spans="1:14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</row>
    <row r="191" spans="1:14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</row>
    <row r="192" spans="1:14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</row>
    <row r="193" spans="1:14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</row>
    <row r="194" spans="1:14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</row>
    <row r="195" spans="1:14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</row>
    <row r="196" spans="1:14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</row>
    <row r="197" spans="1:14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</row>
    <row r="198" spans="1:14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</row>
    <row r="199" spans="1:14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</row>
    <row r="200" spans="1:14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</row>
    <row r="201" spans="1:14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</row>
    <row r="202" spans="1:14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</row>
    <row r="203" spans="1:14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</row>
    <row r="204" spans="1:14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</row>
    <row r="205" spans="1:14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</row>
    <row r="206" spans="1:14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</row>
    <row r="207" spans="1:14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</row>
    <row r="208" spans="1:14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</row>
    <row r="209" spans="1:14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</row>
    <row r="210" spans="1:14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</row>
    <row r="211" spans="1:14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</row>
    <row r="212" spans="1:14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</row>
    <row r="213" spans="1:14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</row>
    <row r="214" spans="1:14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</row>
    <row r="215" spans="1:14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</row>
    <row r="216" spans="1:14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</row>
    <row r="217" spans="1:14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</row>
    <row r="218" spans="1:14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</row>
    <row r="219" spans="1:14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</row>
    <row r="220" spans="1:14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</row>
    <row r="221" spans="1:14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</row>
    <row r="222" spans="1:14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</row>
    <row r="223" spans="1:14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</row>
    <row r="224" spans="1:14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</row>
    <row r="225" spans="1:14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</row>
    <row r="226" spans="1:14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</row>
    <row r="227" spans="1:14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</row>
    <row r="228" spans="1:14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</row>
    <row r="229" spans="1:14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</row>
    <row r="230" spans="1:14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</row>
    <row r="231" spans="1:14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</row>
    <row r="232" spans="1:14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</row>
    <row r="233" spans="1:14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</row>
    <row r="234" spans="1:14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</row>
    <row r="235" spans="1:14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</row>
    <row r="236" spans="1:14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</row>
    <row r="237" spans="1:14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</row>
    <row r="238" spans="1:14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</row>
    <row r="239" spans="1:14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</row>
    <row r="240" spans="1:14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</row>
    <row r="241" spans="1:14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</row>
    <row r="242" spans="1:14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</row>
    <row r="243" spans="1:14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</row>
    <row r="244" spans="1:14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</row>
    <row r="245" spans="1:14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</row>
    <row r="246" spans="1:1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</row>
    <row r="247" spans="1:14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</row>
    <row r="248" spans="1:14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</row>
    <row r="249" spans="1:14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</row>
    <row r="250" spans="1:14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</row>
    <row r="251" spans="1:14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</row>
    <row r="252" spans="1:14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</row>
    <row r="253" spans="1:14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</row>
    <row r="254" spans="1:14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</row>
    <row r="255" spans="1:14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</row>
    <row r="256" spans="1:14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</row>
    <row r="257" spans="1:14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  <c r="EJ257" s="1"/>
      <c r="EK257" s="1"/>
      <c r="EL257" s="1"/>
      <c r="EM257" s="1"/>
      <c r="EN257" s="1"/>
      <c r="EO257" s="1"/>
      <c r="EP257" s="1"/>
    </row>
    <row r="258" spans="1:14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  <c r="EJ258" s="1"/>
      <c r="EK258" s="1"/>
      <c r="EL258" s="1"/>
      <c r="EM258" s="1"/>
      <c r="EN258" s="1"/>
      <c r="EO258" s="1"/>
      <c r="EP258" s="1"/>
    </row>
    <row r="259" spans="1:14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  <c r="EJ259" s="1"/>
      <c r="EK259" s="1"/>
      <c r="EL259" s="1"/>
      <c r="EM259" s="1"/>
      <c r="EN259" s="1"/>
      <c r="EO259" s="1"/>
      <c r="EP259" s="1"/>
    </row>
    <row r="260" spans="1:14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  <c r="EJ260" s="1"/>
      <c r="EK260" s="1"/>
      <c r="EL260" s="1"/>
      <c r="EM260" s="1"/>
      <c r="EN260" s="1"/>
      <c r="EO260" s="1"/>
      <c r="EP260" s="1"/>
    </row>
    <row r="261" spans="1:14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  <c r="EJ261" s="1"/>
      <c r="EK261" s="1"/>
      <c r="EL261" s="1"/>
      <c r="EM261" s="1"/>
      <c r="EN261" s="1"/>
      <c r="EO261" s="1"/>
      <c r="EP261" s="1"/>
    </row>
    <row r="262" spans="1:14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</row>
    <row r="263" spans="1:14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</row>
    <row r="264" spans="1:14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  <c r="EJ264" s="1"/>
      <c r="EK264" s="1"/>
      <c r="EL264" s="1"/>
      <c r="EM264" s="1"/>
      <c r="EN264" s="1"/>
      <c r="EO264" s="1"/>
      <c r="EP264" s="1"/>
    </row>
    <row r="265" spans="1:14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  <c r="EJ265" s="1"/>
      <c r="EK265" s="1"/>
      <c r="EL265" s="1"/>
      <c r="EM265" s="1"/>
      <c r="EN265" s="1"/>
      <c r="EO265" s="1"/>
      <c r="EP265" s="1"/>
    </row>
    <row r="266" spans="1:14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  <c r="EJ266" s="1"/>
      <c r="EK266" s="1"/>
      <c r="EL266" s="1"/>
      <c r="EM266" s="1"/>
      <c r="EN266" s="1"/>
      <c r="EO266" s="1"/>
      <c r="EP266" s="1"/>
    </row>
    <row r="267" spans="1:14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  <c r="EJ267" s="1"/>
      <c r="EK267" s="1"/>
      <c r="EL267" s="1"/>
      <c r="EM267" s="1"/>
      <c r="EN267" s="1"/>
      <c r="EO267" s="1"/>
      <c r="EP267" s="1"/>
    </row>
    <row r="268" spans="1:14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  <c r="EJ268" s="1"/>
      <c r="EK268" s="1"/>
      <c r="EL268" s="1"/>
      <c r="EM268" s="1"/>
      <c r="EN268" s="1"/>
      <c r="EO268" s="1"/>
      <c r="EP268" s="1"/>
    </row>
    <row r="269" spans="1:14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  <c r="EJ269" s="1"/>
      <c r="EK269" s="1"/>
      <c r="EL269" s="1"/>
      <c r="EM269" s="1"/>
      <c r="EN269" s="1"/>
      <c r="EO269" s="1"/>
      <c r="EP269" s="1"/>
    </row>
    <row r="270" spans="1:14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</row>
    <row r="271" spans="1:14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  <c r="EJ271" s="1"/>
      <c r="EK271" s="1"/>
      <c r="EL271" s="1"/>
      <c r="EM271" s="1"/>
      <c r="EN271" s="1"/>
      <c r="EO271" s="1"/>
      <c r="EP271" s="1"/>
    </row>
    <row r="272" spans="1:14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</row>
    <row r="273" spans="1:14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  <c r="EJ273" s="1"/>
      <c r="EK273" s="1"/>
      <c r="EL273" s="1"/>
      <c r="EM273" s="1"/>
      <c r="EN273" s="1"/>
      <c r="EO273" s="1"/>
      <c r="EP273" s="1"/>
    </row>
    <row r="274" spans="1:14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  <c r="EJ274" s="1"/>
      <c r="EK274" s="1"/>
      <c r="EL274" s="1"/>
      <c r="EM274" s="1"/>
      <c r="EN274" s="1"/>
      <c r="EO274" s="1"/>
      <c r="EP274" s="1"/>
    </row>
    <row r="275" spans="1:14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  <c r="EJ275" s="1"/>
      <c r="EK275" s="1"/>
      <c r="EL275" s="1"/>
      <c r="EM275" s="1"/>
      <c r="EN275" s="1"/>
      <c r="EO275" s="1"/>
      <c r="EP275" s="1"/>
    </row>
    <row r="276" spans="1:14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</row>
    <row r="277" spans="1:14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  <c r="EJ277" s="1"/>
      <c r="EK277" s="1"/>
      <c r="EL277" s="1"/>
      <c r="EM277" s="1"/>
      <c r="EN277" s="1"/>
      <c r="EO277" s="1"/>
      <c r="EP277" s="1"/>
    </row>
    <row r="278" spans="1:14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  <c r="EJ278" s="1"/>
      <c r="EK278" s="1"/>
      <c r="EL278" s="1"/>
      <c r="EM278" s="1"/>
      <c r="EN278" s="1"/>
      <c r="EO278" s="1"/>
      <c r="EP278" s="1"/>
    </row>
    <row r="279" spans="1:14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  <c r="EJ279" s="1"/>
      <c r="EK279" s="1"/>
      <c r="EL279" s="1"/>
      <c r="EM279" s="1"/>
      <c r="EN279" s="1"/>
      <c r="EO279" s="1"/>
      <c r="EP279" s="1"/>
    </row>
    <row r="280" spans="1:14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  <c r="EJ280" s="1"/>
      <c r="EK280" s="1"/>
      <c r="EL280" s="1"/>
      <c r="EM280" s="1"/>
      <c r="EN280" s="1"/>
      <c r="EO280" s="1"/>
      <c r="EP280" s="1"/>
    </row>
    <row r="281" spans="1:14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</row>
    <row r="282" spans="1:14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  <c r="EJ282" s="1"/>
      <c r="EK282" s="1"/>
      <c r="EL282" s="1"/>
      <c r="EM282" s="1"/>
      <c r="EN282" s="1"/>
      <c r="EO282" s="1"/>
      <c r="EP282" s="1"/>
    </row>
    <row r="283" spans="1:14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  <c r="EJ283" s="1"/>
      <c r="EK283" s="1"/>
      <c r="EL283" s="1"/>
      <c r="EM283" s="1"/>
      <c r="EN283" s="1"/>
      <c r="EO283" s="1"/>
      <c r="EP283" s="1"/>
    </row>
    <row r="284" spans="1:14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  <c r="EJ284" s="1"/>
      <c r="EK284" s="1"/>
      <c r="EL284" s="1"/>
      <c r="EM284" s="1"/>
      <c r="EN284" s="1"/>
      <c r="EO284" s="1"/>
      <c r="EP284" s="1"/>
    </row>
    <row r="285" spans="1:14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  <c r="EJ285" s="1"/>
      <c r="EK285" s="1"/>
      <c r="EL285" s="1"/>
      <c r="EM285" s="1"/>
      <c r="EN285" s="1"/>
      <c r="EO285" s="1"/>
      <c r="EP285" s="1"/>
    </row>
    <row r="286" spans="1:14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  <c r="EJ286" s="1"/>
      <c r="EK286" s="1"/>
      <c r="EL286" s="1"/>
      <c r="EM286" s="1"/>
      <c r="EN286" s="1"/>
      <c r="EO286" s="1"/>
      <c r="EP286" s="1"/>
    </row>
    <row r="287" spans="1:14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  <c r="EJ287" s="1"/>
      <c r="EK287" s="1"/>
      <c r="EL287" s="1"/>
      <c r="EM287" s="1"/>
      <c r="EN287" s="1"/>
      <c r="EO287" s="1"/>
      <c r="EP287" s="1"/>
    </row>
    <row r="288" spans="1:14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  <c r="EJ288" s="1"/>
      <c r="EK288" s="1"/>
      <c r="EL288" s="1"/>
      <c r="EM288" s="1"/>
      <c r="EN288" s="1"/>
      <c r="EO288" s="1"/>
      <c r="EP288" s="1"/>
    </row>
    <row r="289" spans="1:14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  <c r="EJ289" s="1"/>
      <c r="EK289" s="1"/>
      <c r="EL289" s="1"/>
      <c r="EM289" s="1"/>
      <c r="EN289" s="1"/>
      <c r="EO289" s="1"/>
      <c r="EP289" s="1"/>
    </row>
    <row r="290" spans="1:14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  <c r="EJ290" s="1"/>
      <c r="EK290" s="1"/>
      <c r="EL290" s="1"/>
      <c r="EM290" s="1"/>
      <c r="EN290" s="1"/>
      <c r="EO290" s="1"/>
      <c r="EP290" s="1"/>
    </row>
    <row r="291" spans="1:14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  <c r="EJ291" s="1"/>
      <c r="EK291" s="1"/>
      <c r="EL291" s="1"/>
      <c r="EM291" s="1"/>
      <c r="EN291" s="1"/>
      <c r="EO291" s="1"/>
      <c r="EP291" s="1"/>
    </row>
    <row r="292" spans="1:14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  <c r="EJ292" s="1"/>
      <c r="EK292" s="1"/>
      <c r="EL292" s="1"/>
      <c r="EM292" s="1"/>
      <c r="EN292" s="1"/>
      <c r="EO292" s="1"/>
      <c r="EP292" s="1"/>
    </row>
    <row r="293" spans="1:14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  <c r="EJ293" s="1"/>
      <c r="EK293" s="1"/>
      <c r="EL293" s="1"/>
      <c r="EM293" s="1"/>
      <c r="EN293" s="1"/>
      <c r="EO293" s="1"/>
      <c r="EP293" s="1"/>
    </row>
    <row r="294" spans="1:14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  <c r="EJ294" s="1"/>
      <c r="EK294" s="1"/>
      <c r="EL294" s="1"/>
      <c r="EM294" s="1"/>
      <c r="EN294" s="1"/>
      <c r="EO294" s="1"/>
      <c r="EP294" s="1"/>
    </row>
    <row r="295" spans="1:14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</row>
    <row r="296" spans="1:14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  <c r="EJ296" s="1"/>
      <c r="EK296" s="1"/>
      <c r="EL296" s="1"/>
      <c r="EM296" s="1"/>
      <c r="EN296" s="1"/>
      <c r="EO296" s="1"/>
      <c r="EP296" s="1"/>
    </row>
    <row r="297" spans="1:14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</row>
    <row r="298" spans="1:14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</row>
    <row r="299" spans="1:14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</row>
    <row r="300" spans="1:14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</row>
    <row r="301" spans="1:14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</row>
    <row r="302" spans="1:14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</row>
    <row r="303" spans="1:14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</row>
    <row r="304" spans="1:14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</row>
    <row r="305" spans="1:14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</row>
    <row r="306" spans="1:14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</row>
    <row r="307" spans="1:14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</row>
    <row r="308" spans="1:14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</row>
    <row r="309" spans="1:14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</row>
    <row r="310" spans="1:14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</row>
    <row r="311" spans="1:14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</row>
    <row r="312" spans="1:14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</row>
    <row r="313" spans="1:14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</row>
    <row r="314" spans="1:14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</row>
    <row r="315" spans="1:14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</row>
    <row r="316" spans="1:14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</row>
    <row r="317" spans="1:14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</row>
    <row r="318" spans="1:14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</row>
    <row r="319" spans="1:14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</row>
    <row r="320" spans="1:14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</row>
    <row r="321" spans="1:14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</row>
    <row r="322" spans="1:14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</row>
    <row r="323" spans="1:14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</row>
    <row r="324" spans="1:14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  <c r="EJ324" s="1"/>
      <c r="EK324" s="1"/>
      <c r="EL324" s="1"/>
      <c r="EM324" s="1"/>
      <c r="EN324" s="1"/>
      <c r="EO324" s="1"/>
      <c r="EP324" s="1"/>
    </row>
    <row r="325" spans="1:14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  <c r="EJ325" s="1"/>
      <c r="EK325" s="1"/>
      <c r="EL325" s="1"/>
      <c r="EM325" s="1"/>
      <c r="EN325" s="1"/>
      <c r="EO325" s="1"/>
      <c r="EP325" s="1"/>
    </row>
    <row r="326" spans="1:14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</row>
    <row r="327" spans="1:14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</row>
    <row r="328" spans="1:14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  <c r="EJ328" s="1"/>
      <c r="EK328" s="1"/>
      <c r="EL328" s="1"/>
      <c r="EM328" s="1"/>
      <c r="EN328" s="1"/>
      <c r="EO328" s="1"/>
      <c r="EP328" s="1"/>
    </row>
    <row r="329" spans="1:14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</row>
    <row r="330" spans="1:14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  <c r="EJ330" s="1"/>
      <c r="EK330" s="1"/>
      <c r="EL330" s="1"/>
      <c r="EM330" s="1"/>
      <c r="EN330" s="1"/>
      <c r="EO330" s="1"/>
      <c r="EP330" s="1"/>
    </row>
    <row r="331" spans="1:14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</row>
    <row r="332" spans="1:14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</row>
    <row r="333" spans="1:14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  <c r="EJ333" s="1"/>
      <c r="EK333" s="1"/>
      <c r="EL333" s="1"/>
      <c r="EM333" s="1"/>
      <c r="EN333" s="1"/>
      <c r="EO333" s="1"/>
      <c r="EP333" s="1"/>
    </row>
    <row r="334" spans="1:14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</row>
    <row r="335" spans="1:14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  <c r="EJ335" s="1"/>
      <c r="EK335" s="1"/>
      <c r="EL335" s="1"/>
      <c r="EM335" s="1"/>
      <c r="EN335" s="1"/>
      <c r="EO335" s="1"/>
      <c r="EP335" s="1"/>
    </row>
    <row r="336" spans="1:14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</row>
    <row r="337" spans="1:14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  <c r="EJ337" s="1"/>
      <c r="EK337" s="1"/>
      <c r="EL337" s="1"/>
      <c r="EM337" s="1"/>
      <c r="EN337" s="1"/>
      <c r="EO337" s="1"/>
      <c r="EP337" s="1"/>
    </row>
    <row r="338" spans="1:14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  <c r="EJ338" s="1"/>
      <c r="EK338" s="1"/>
      <c r="EL338" s="1"/>
      <c r="EM338" s="1"/>
      <c r="EN338" s="1"/>
      <c r="EO338" s="1"/>
      <c r="EP338" s="1"/>
    </row>
    <row r="339" spans="1:14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  <c r="EJ339" s="1"/>
      <c r="EK339" s="1"/>
      <c r="EL339" s="1"/>
      <c r="EM339" s="1"/>
      <c r="EN339" s="1"/>
      <c r="EO339" s="1"/>
      <c r="EP339" s="1"/>
    </row>
    <row r="340" spans="1:14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</row>
    <row r="341" spans="1:14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  <c r="EJ341" s="1"/>
      <c r="EK341" s="1"/>
      <c r="EL341" s="1"/>
      <c r="EM341" s="1"/>
      <c r="EN341" s="1"/>
      <c r="EO341" s="1"/>
      <c r="EP341" s="1"/>
    </row>
    <row r="342" spans="1:14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  <c r="EJ342" s="1"/>
      <c r="EK342" s="1"/>
      <c r="EL342" s="1"/>
      <c r="EM342" s="1"/>
      <c r="EN342" s="1"/>
      <c r="EO342" s="1"/>
      <c r="EP342" s="1"/>
    </row>
    <row r="343" spans="1:14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  <c r="EJ343" s="1"/>
      <c r="EK343" s="1"/>
      <c r="EL343" s="1"/>
      <c r="EM343" s="1"/>
      <c r="EN343" s="1"/>
      <c r="EO343" s="1"/>
      <c r="EP343" s="1"/>
    </row>
    <row r="344" spans="1:14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  <c r="EJ344" s="1"/>
      <c r="EK344" s="1"/>
      <c r="EL344" s="1"/>
      <c r="EM344" s="1"/>
      <c r="EN344" s="1"/>
      <c r="EO344" s="1"/>
      <c r="EP344" s="1"/>
    </row>
    <row r="345" spans="1:14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  <c r="EJ345" s="1"/>
      <c r="EK345" s="1"/>
      <c r="EL345" s="1"/>
      <c r="EM345" s="1"/>
      <c r="EN345" s="1"/>
      <c r="EO345" s="1"/>
      <c r="EP345" s="1"/>
    </row>
    <row r="346" spans="1:1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</row>
    <row r="347" spans="1:14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</row>
    <row r="348" spans="1:14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</row>
    <row r="349" spans="1:14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</row>
    <row r="350" spans="1:14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</row>
    <row r="351" spans="1:14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</row>
    <row r="352" spans="1:14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</row>
    <row r="353" spans="1:14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</row>
    <row r="354" spans="1:14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  <c r="EJ354" s="1"/>
      <c r="EK354" s="1"/>
      <c r="EL354" s="1"/>
      <c r="EM354" s="1"/>
      <c r="EN354" s="1"/>
      <c r="EO354" s="1"/>
      <c r="EP354" s="1"/>
    </row>
    <row r="355" spans="1:14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  <c r="EJ355" s="1"/>
      <c r="EK355" s="1"/>
      <c r="EL355" s="1"/>
      <c r="EM355" s="1"/>
      <c r="EN355" s="1"/>
      <c r="EO355" s="1"/>
      <c r="EP355" s="1"/>
    </row>
    <row r="356" spans="1:14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</row>
    <row r="357" spans="1:14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  <c r="EJ357" s="1"/>
      <c r="EK357" s="1"/>
      <c r="EL357" s="1"/>
      <c r="EM357" s="1"/>
      <c r="EN357" s="1"/>
      <c r="EO357" s="1"/>
      <c r="EP357" s="1"/>
    </row>
    <row r="358" spans="1:14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  <c r="EJ358" s="1"/>
      <c r="EK358" s="1"/>
      <c r="EL358" s="1"/>
      <c r="EM358" s="1"/>
      <c r="EN358" s="1"/>
      <c r="EO358" s="1"/>
      <c r="EP358" s="1"/>
    </row>
    <row r="359" spans="1:14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  <c r="EJ359" s="1"/>
      <c r="EK359" s="1"/>
      <c r="EL359" s="1"/>
      <c r="EM359" s="1"/>
      <c r="EN359" s="1"/>
      <c r="EO359" s="1"/>
      <c r="EP359" s="1"/>
    </row>
    <row r="360" spans="1:14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  <c r="EJ360" s="1"/>
      <c r="EK360" s="1"/>
      <c r="EL360" s="1"/>
      <c r="EM360" s="1"/>
      <c r="EN360" s="1"/>
      <c r="EO360" s="1"/>
      <c r="EP360" s="1"/>
    </row>
    <row r="361" spans="1:14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  <c r="EJ361" s="1"/>
      <c r="EK361" s="1"/>
      <c r="EL361" s="1"/>
      <c r="EM361" s="1"/>
      <c r="EN361" s="1"/>
      <c r="EO361" s="1"/>
      <c r="EP361" s="1"/>
    </row>
    <row r="362" spans="1:14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  <c r="EJ362" s="1"/>
      <c r="EK362" s="1"/>
      <c r="EL362" s="1"/>
      <c r="EM362" s="1"/>
      <c r="EN362" s="1"/>
      <c r="EO362" s="1"/>
      <c r="EP362" s="1"/>
    </row>
    <row r="363" spans="1:14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  <c r="EJ363" s="1"/>
      <c r="EK363" s="1"/>
      <c r="EL363" s="1"/>
      <c r="EM363" s="1"/>
      <c r="EN363" s="1"/>
      <c r="EO363" s="1"/>
      <c r="EP363" s="1"/>
    </row>
    <row r="364" spans="1:14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</row>
    <row r="365" spans="1:14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  <c r="EJ365" s="1"/>
      <c r="EK365" s="1"/>
      <c r="EL365" s="1"/>
      <c r="EM365" s="1"/>
      <c r="EN365" s="1"/>
      <c r="EO365" s="1"/>
      <c r="EP365" s="1"/>
    </row>
    <row r="366" spans="1:14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  <c r="EJ366" s="1"/>
      <c r="EK366" s="1"/>
      <c r="EL366" s="1"/>
      <c r="EM366" s="1"/>
      <c r="EN366" s="1"/>
      <c r="EO366" s="1"/>
      <c r="EP366" s="1"/>
    </row>
    <row r="367" spans="1:14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  <c r="EJ367" s="1"/>
      <c r="EK367" s="1"/>
      <c r="EL367" s="1"/>
      <c r="EM367" s="1"/>
      <c r="EN367" s="1"/>
      <c r="EO367" s="1"/>
      <c r="EP367" s="1"/>
    </row>
    <row r="368" spans="1:14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</row>
    <row r="369" spans="1:14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  <c r="EJ369" s="1"/>
      <c r="EK369" s="1"/>
      <c r="EL369" s="1"/>
      <c r="EM369" s="1"/>
      <c r="EN369" s="1"/>
      <c r="EO369" s="1"/>
      <c r="EP369" s="1"/>
    </row>
    <row r="370" spans="1:14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  <c r="EJ370" s="1"/>
      <c r="EK370" s="1"/>
      <c r="EL370" s="1"/>
      <c r="EM370" s="1"/>
      <c r="EN370" s="1"/>
      <c r="EO370" s="1"/>
      <c r="EP370" s="1"/>
    </row>
    <row r="371" spans="1:14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  <c r="EJ371" s="1"/>
      <c r="EK371" s="1"/>
      <c r="EL371" s="1"/>
      <c r="EM371" s="1"/>
      <c r="EN371" s="1"/>
      <c r="EO371" s="1"/>
      <c r="EP371" s="1"/>
    </row>
    <row r="372" spans="1:14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  <c r="EJ372" s="1"/>
      <c r="EK372" s="1"/>
      <c r="EL372" s="1"/>
      <c r="EM372" s="1"/>
      <c r="EN372" s="1"/>
      <c r="EO372" s="1"/>
      <c r="EP372" s="1"/>
    </row>
    <row r="373" spans="1:14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</row>
    <row r="374" spans="1:14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</row>
    <row r="375" spans="1:14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  <c r="EC375" s="1"/>
      <c r="ED375" s="1"/>
      <c r="EE375" s="1"/>
      <c r="EF375" s="1"/>
      <c r="EG375" s="1"/>
      <c r="EH375" s="1"/>
      <c r="EI375" s="1"/>
      <c r="EJ375" s="1"/>
      <c r="EK375" s="1"/>
      <c r="EL375" s="1"/>
      <c r="EM375" s="1"/>
      <c r="EN375" s="1"/>
      <c r="EO375" s="1"/>
      <c r="EP375" s="1"/>
    </row>
    <row r="376" spans="1:14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</row>
    <row r="377" spans="1:14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  <c r="EC377" s="1"/>
      <c r="ED377" s="1"/>
      <c r="EE377" s="1"/>
      <c r="EF377" s="1"/>
      <c r="EG377" s="1"/>
      <c r="EH377" s="1"/>
      <c r="EI377" s="1"/>
      <c r="EJ377" s="1"/>
      <c r="EK377" s="1"/>
      <c r="EL377" s="1"/>
      <c r="EM377" s="1"/>
      <c r="EN377" s="1"/>
      <c r="EO377" s="1"/>
      <c r="EP377" s="1"/>
    </row>
    <row r="378" spans="1:14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  <c r="EC378" s="1"/>
      <c r="ED378" s="1"/>
      <c r="EE378" s="1"/>
      <c r="EF378" s="1"/>
      <c r="EG378" s="1"/>
      <c r="EH378" s="1"/>
      <c r="EI378" s="1"/>
      <c r="EJ378" s="1"/>
      <c r="EK378" s="1"/>
      <c r="EL378" s="1"/>
      <c r="EM378" s="1"/>
      <c r="EN378" s="1"/>
      <c r="EO378" s="1"/>
      <c r="EP378" s="1"/>
    </row>
    <row r="379" spans="1:14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  <c r="EC379" s="1"/>
      <c r="ED379" s="1"/>
      <c r="EE379" s="1"/>
      <c r="EF379" s="1"/>
      <c r="EG379" s="1"/>
      <c r="EH379" s="1"/>
      <c r="EI379" s="1"/>
      <c r="EJ379" s="1"/>
      <c r="EK379" s="1"/>
      <c r="EL379" s="1"/>
      <c r="EM379" s="1"/>
      <c r="EN379" s="1"/>
      <c r="EO379" s="1"/>
      <c r="EP379" s="1"/>
    </row>
    <row r="380" spans="1:14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  <c r="EC380" s="1"/>
      <c r="ED380" s="1"/>
      <c r="EE380" s="1"/>
      <c r="EF380" s="1"/>
      <c r="EG380" s="1"/>
      <c r="EH380" s="1"/>
      <c r="EI380" s="1"/>
      <c r="EJ380" s="1"/>
      <c r="EK380" s="1"/>
      <c r="EL380" s="1"/>
      <c r="EM380" s="1"/>
      <c r="EN380" s="1"/>
      <c r="EO380" s="1"/>
      <c r="EP380" s="1"/>
    </row>
    <row r="381" spans="1:14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  <c r="EC381" s="1"/>
      <c r="ED381" s="1"/>
      <c r="EE381" s="1"/>
      <c r="EF381" s="1"/>
      <c r="EG381" s="1"/>
      <c r="EH381" s="1"/>
      <c r="EI381" s="1"/>
      <c r="EJ381" s="1"/>
      <c r="EK381" s="1"/>
      <c r="EL381" s="1"/>
      <c r="EM381" s="1"/>
      <c r="EN381" s="1"/>
      <c r="EO381" s="1"/>
      <c r="EP381" s="1"/>
    </row>
    <row r="382" spans="1:14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  <c r="EC382" s="1"/>
      <c r="ED382" s="1"/>
      <c r="EE382" s="1"/>
      <c r="EF382" s="1"/>
      <c r="EG382" s="1"/>
      <c r="EH382" s="1"/>
      <c r="EI382" s="1"/>
      <c r="EJ382" s="1"/>
      <c r="EK382" s="1"/>
      <c r="EL382" s="1"/>
      <c r="EM382" s="1"/>
      <c r="EN382" s="1"/>
      <c r="EO382" s="1"/>
      <c r="EP382" s="1"/>
    </row>
    <row r="383" spans="1:14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  <c r="EC383" s="1"/>
      <c r="ED383" s="1"/>
      <c r="EE383" s="1"/>
      <c r="EF383" s="1"/>
      <c r="EG383" s="1"/>
      <c r="EH383" s="1"/>
      <c r="EI383" s="1"/>
      <c r="EJ383" s="1"/>
      <c r="EK383" s="1"/>
      <c r="EL383" s="1"/>
      <c r="EM383" s="1"/>
      <c r="EN383" s="1"/>
      <c r="EO383" s="1"/>
      <c r="EP383" s="1"/>
    </row>
    <row r="384" spans="1:14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</row>
    <row r="385" spans="1:14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  <c r="EC385" s="1"/>
      <c r="ED385" s="1"/>
      <c r="EE385" s="1"/>
      <c r="EF385" s="1"/>
      <c r="EG385" s="1"/>
      <c r="EH385" s="1"/>
      <c r="EI385" s="1"/>
      <c r="EJ385" s="1"/>
      <c r="EK385" s="1"/>
      <c r="EL385" s="1"/>
      <c r="EM385" s="1"/>
      <c r="EN385" s="1"/>
      <c r="EO385" s="1"/>
      <c r="EP385" s="1"/>
    </row>
    <row r="386" spans="1:14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</row>
    <row r="387" spans="1:14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</row>
    <row r="388" spans="1:14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  <c r="EC388" s="1"/>
      <c r="ED388" s="1"/>
      <c r="EE388" s="1"/>
      <c r="EF388" s="1"/>
      <c r="EG388" s="1"/>
      <c r="EH388" s="1"/>
      <c r="EI388" s="1"/>
      <c r="EJ388" s="1"/>
      <c r="EK388" s="1"/>
      <c r="EL388" s="1"/>
      <c r="EM388" s="1"/>
      <c r="EN388" s="1"/>
      <c r="EO388" s="1"/>
      <c r="EP388" s="1"/>
    </row>
    <row r="389" spans="1:14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  <c r="EC389" s="1"/>
      <c r="ED389" s="1"/>
      <c r="EE389" s="1"/>
      <c r="EF389" s="1"/>
      <c r="EG389" s="1"/>
      <c r="EH389" s="1"/>
      <c r="EI389" s="1"/>
      <c r="EJ389" s="1"/>
      <c r="EK389" s="1"/>
      <c r="EL389" s="1"/>
      <c r="EM389" s="1"/>
      <c r="EN389" s="1"/>
      <c r="EO389" s="1"/>
      <c r="EP389" s="1"/>
    </row>
    <row r="390" spans="1:14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</row>
    <row r="391" spans="1:14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  <c r="EC391" s="1"/>
      <c r="ED391" s="1"/>
      <c r="EE391" s="1"/>
      <c r="EF391" s="1"/>
      <c r="EG391" s="1"/>
      <c r="EH391" s="1"/>
      <c r="EI391" s="1"/>
      <c r="EJ391" s="1"/>
      <c r="EK391" s="1"/>
      <c r="EL391" s="1"/>
      <c r="EM391" s="1"/>
      <c r="EN391" s="1"/>
      <c r="EO391" s="1"/>
      <c r="EP391" s="1"/>
    </row>
    <row r="392" spans="1:14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  <c r="EC392" s="1"/>
      <c r="ED392" s="1"/>
      <c r="EE392" s="1"/>
      <c r="EF392" s="1"/>
      <c r="EG392" s="1"/>
      <c r="EH392" s="1"/>
      <c r="EI392" s="1"/>
      <c r="EJ392" s="1"/>
      <c r="EK392" s="1"/>
      <c r="EL392" s="1"/>
      <c r="EM392" s="1"/>
      <c r="EN392" s="1"/>
      <c r="EO392" s="1"/>
      <c r="EP392" s="1"/>
    </row>
    <row r="393" spans="1:14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  <c r="EC393" s="1"/>
      <c r="ED393" s="1"/>
      <c r="EE393" s="1"/>
      <c r="EF393" s="1"/>
      <c r="EG393" s="1"/>
      <c r="EH393" s="1"/>
      <c r="EI393" s="1"/>
      <c r="EJ393" s="1"/>
      <c r="EK393" s="1"/>
      <c r="EL393" s="1"/>
      <c r="EM393" s="1"/>
      <c r="EN393" s="1"/>
      <c r="EO393" s="1"/>
      <c r="EP393" s="1"/>
    </row>
    <row r="394" spans="1:14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  <c r="EC394" s="1"/>
      <c r="ED394" s="1"/>
      <c r="EE394" s="1"/>
      <c r="EF394" s="1"/>
      <c r="EG394" s="1"/>
      <c r="EH394" s="1"/>
      <c r="EI394" s="1"/>
      <c r="EJ394" s="1"/>
      <c r="EK394" s="1"/>
      <c r="EL394" s="1"/>
      <c r="EM394" s="1"/>
      <c r="EN394" s="1"/>
      <c r="EO394" s="1"/>
      <c r="EP394" s="1"/>
    </row>
    <row r="395" spans="1:14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  <c r="EC395" s="1"/>
      <c r="ED395" s="1"/>
      <c r="EE395" s="1"/>
      <c r="EF395" s="1"/>
      <c r="EG395" s="1"/>
      <c r="EH395" s="1"/>
      <c r="EI395" s="1"/>
      <c r="EJ395" s="1"/>
      <c r="EK395" s="1"/>
      <c r="EL395" s="1"/>
      <c r="EM395" s="1"/>
      <c r="EN395" s="1"/>
      <c r="EO395" s="1"/>
      <c r="EP395" s="1"/>
    </row>
    <row r="396" spans="1:14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  <c r="EC396" s="1"/>
      <c r="ED396" s="1"/>
      <c r="EE396" s="1"/>
      <c r="EF396" s="1"/>
      <c r="EG396" s="1"/>
      <c r="EH396" s="1"/>
      <c r="EI396" s="1"/>
      <c r="EJ396" s="1"/>
      <c r="EK396" s="1"/>
      <c r="EL396" s="1"/>
      <c r="EM396" s="1"/>
      <c r="EN396" s="1"/>
      <c r="EO396" s="1"/>
      <c r="EP396" s="1"/>
    </row>
    <row r="397" spans="1:14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  <c r="EC397" s="1"/>
      <c r="ED397" s="1"/>
      <c r="EE397" s="1"/>
      <c r="EF397" s="1"/>
      <c r="EG397" s="1"/>
      <c r="EH397" s="1"/>
      <c r="EI397" s="1"/>
      <c r="EJ397" s="1"/>
      <c r="EK397" s="1"/>
      <c r="EL397" s="1"/>
      <c r="EM397" s="1"/>
      <c r="EN397" s="1"/>
      <c r="EO397" s="1"/>
      <c r="EP397" s="1"/>
    </row>
    <row r="398" spans="1:14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  <c r="EC398" s="1"/>
      <c r="ED398" s="1"/>
      <c r="EE398" s="1"/>
      <c r="EF398" s="1"/>
      <c r="EG398" s="1"/>
      <c r="EH398" s="1"/>
      <c r="EI398" s="1"/>
      <c r="EJ398" s="1"/>
      <c r="EK398" s="1"/>
      <c r="EL398" s="1"/>
      <c r="EM398" s="1"/>
      <c r="EN398" s="1"/>
      <c r="EO398" s="1"/>
      <c r="EP398" s="1"/>
    </row>
    <row r="399" spans="1:14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  <c r="EC399" s="1"/>
      <c r="ED399" s="1"/>
      <c r="EE399" s="1"/>
      <c r="EF399" s="1"/>
      <c r="EG399" s="1"/>
      <c r="EH399" s="1"/>
      <c r="EI399" s="1"/>
      <c r="EJ399" s="1"/>
      <c r="EK399" s="1"/>
      <c r="EL399" s="1"/>
      <c r="EM399" s="1"/>
      <c r="EN399" s="1"/>
      <c r="EO399" s="1"/>
      <c r="EP399" s="1"/>
    </row>
    <row r="400" spans="1:14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  <c r="EC400" s="1"/>
      <c r="ED400" s="1"/>
      <c r="EE400" s="1"/>
      <c r="EF400" s="1"/>
      <c r="EG400" s="1"/>
      <c r="EH400" s="1"/>
      <c r="EI400" s="1"/>
      <c r="EJ400" s="1"/>
      <c r="EK400" s="1"/>
      <c r="EL400" s="1"/>
      <c r="EM400" s="1"/>
      <c r="EN400" s="1"/>
      <c r="EO400" s="1"/>
      <c r="EP400" s="1"/>
    </row>
    <row r="401" spans="1:14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</row>
    <row r="402" spans="1:14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  <c r="EC402" s="1"/>
      <c r="ED402" s="1"/>
      <c r="EE402" s="1"/>
      <c r="EF402" s="1"/>
      <c r="EG402" s="1"/>
      <c r="EH402" s="1"/>
      <c r="EI402" s="1"/>
      <c r="EJ402" s="1"/>
      <c r="EK402" s="1"/>
      <c r="EL402" s="1"/>
      <c r="EM402" s="1"/>
      <c r="EN402" s="1"/>
      <c r="EO402" s="1"/>
      <c r="EP402" s="1"/>
    </row>
    <row r="403" spans="1:14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</row>
    <row r="404" spans="1:14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  <c r="EC404" s="1"/>
      <c r="ED404" s="1"/>
      <c r="EE404" s="1"/>
      <c r="EF404" s="1"/>
      <c r="EG404" s="1"/>
      <c r="EH404" s="1"/>
      <c r="EI404" s="1"/>
      <c r="EJ404" s="1"/>
      <c r="EK404" s="1"/>
      <c r="EL404" s="1"/>
      <c r="EM404" s="1"/>
      <c r="EN404" s="1"/>
      <c r="EO404" s="1"/>
      <c r="EP404" s="1"/>
    </row>
    <row r="405" spans="1:14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</row>
    <row r="406" spans="1:14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  <c r="EC406" s="1"/>
      <c r="ED406" s="1"/>
      <c r="EE406" s="1"/>
      <c r="EF406" s="1"/>
      <c r="EG406" s="1"/>
      <c r="EH406" s="1"/>
      <c r="EI406" s="1"/>
      <c r="EJ406" s="1"/>
      <c r="EK406" s="1"/>
      <c r="EL406" s="1"/>
      <c r="EM406" s="1"/>
      <c r="EN406" s="1"/>
      <c r="EO406" s="1"/>
      <c r="EP406" s="1"/>
    </row>
    <row r="407" spans="1:14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  <c r="EC407" s="1"/>
      <c r="ED407" s="1"/>
      <c r="EE407" s="1"/>
      <c r="EF407" s="1"/>
      <c r="EG407" s="1"/>
      <c r="EH407" s="1"/>
      <c r="EI407" s="1"/>
      <c r="EJ407" s="1"/>
      <c r="EK407" s="1"/>
      <c r="EL407" s="1"/>
      <c r="EM407" s="1"/>
      <c r="EN407" s="1"/>
      <c r="EO407" s="1"/>
      <c r="EP407" s="1"/>
    </row>
    <row r="408" spans="1:14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  <c r="DG408" s="1"/>
      <c r="DH408" s="1"/>
      <c r="DI408" s="1"/>
      <c r="DJ408" s="1"/>
      <c r="DK408" s="1"/>
      <c r="DL408" s="1"/>
      <c r="DM408" s="1"/>
      <c r="DN408" s="1"/>
      <c r="DO408" s="1"/>
      <c r="DP408" s="1"/>
      <c r="DQ408" s="1"/>
      <c r="DR408" s="1"/>
      <c r="DS408" s="1"/>
      <c r="DT408" s="1"/>
      <c r="DU408" s="1"/>
      <c r="DV408" s="1"/>
      <c r="DW408" s="1"/>
      <c r="DX408" s="1"/>
      <c r="DY408" s="1"/>
      <c r="DZ408" s="1"/>
      <c r="EA408" s="1"/>
      <c r="EB408" s="1"/>
      <c r="EC408" s="1"/>
      <c r="ED408" s="1"/>
      <c r="EE408" s="1"/>
      <c r="EF408" s="1"/>
      <c r="EG408" s="1"/>
      <c r="EH408" s="1"/>
      <c r="EI408" s="1"/>
      <c r="EJ408" s="1"/>
      <c r="EK408" s="1"/>
      <c r="EL408" s="1"/>
      <c r="EM408" s="1"/>
      <c r="EN408" s="1"/>
      <c r="EO408" s="1"/>
      <c r="EP408" s="1"/>
    </row>
    <row r="409" spans="1:14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</row>
    <row r="410" spans="1:14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  <c r="DG410" s="1"/>
      <c r="DH410" s="1"/>
      <c r="DI410" s="1"/>
      <c r="DJ410" s="1"/>
      <c r="DK410" s="1"/>
      <c r="DL410" s="1"/>
      <c r="DM410" s="1"/>
      <c r="DN410" s="1"/>
      <c r="DO410" s="1"/>
      <c r="DP410" s="1"/>
      <c r="DQ410" s="1"/>
      <c r="DR410" s="1"/>
      <c r="DS410" s="1"/>
      <c r="DT410" s="1"/>
      <c r="DU410" s="1"/>
      <c r="DV410" s="1"/>
      <c r="DW410" s="1"/>
      <c r="DX410" s="1"/>
      <c r="DY410" s="1"/>
      <c r="DZ410" s="1"/>
      <c r="EA410" s="1"/>
      <c r="EB410" s="1"/>
      <c r="EC410" s="1"/>
      <c r="ED410" s="1"/>
      <c r="EE410" s="1"/>
      <c r="EF410" s="1"/>
      <c r="EG410" s="1"/>
      <c r="EH410" s="1"/>
      <c r="EI410" s="1"/>
      <c r="EJ410" s="1"/>
      <c r="EK410" s="1"/>
      <c r="EL410" s="1"/>
      <c r="EM410" s="1"/>
      <c r="EN410" s="1"/>
      <c r="EO410" s="1"/>
      <c r="EP410" s="1"/>
    </row>
    <row r="411" spans="1:14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</row>
    <row r="412" spans="1:14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  <c r="DG412" s="1"/>
      <c r="DH412" s="1"/>
      <c r="DI412" s="1"/>
      <c r="DJ412" s="1"/>
      <c r="DK412" s="1"/>
      <c r="DL412" s="1"/>
      <c r="DM412" s="1"/>
      <c r="DN412" s="1"/>
      <c r="DO412" s="1"/>
      <c r="DP412" s="1"/>
      <c r="DQ412" s="1"/>
      <c r="DR412" s="1"/>
      <c r="DS412" s="1"/>
      <c r="DT412" s="1"/>
      <c r="DU412" s="1"/>
      <c r="DV412" s="1"/>
      <c r="DW412" s="1"/>
      <c r="DX412" s="1"/>
      <c r="DY412" s="1"/>
      <c r="DZ412" s="1"/>
      <c r="EA412" s="1"/>
      <c r="EB412" s="1"/>
      <c r="EC412" s="1"/>
      <c r="ED412" s="1"/>
      <c r="EE412" s="1"/>
      <c r="EF412" s="1"/>
      <c r="EG412" s="1"/>
      <c r="EH412" s="1"/>
      <c r="EI412" s="1"/>
      <c r="EJ412" s="1"/>
      <c r="EK412" s="1"/>
      <c r="EL412" s="1"/>
      <c r="EM412" s="1"/>
      <c r="EN412" s="1"/>
      <c r="EO412" s="1"/>
      <c r="EP412" s="1"/>
    </row>
    <row r="413" spans="1:14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</row>
    <row r="414" spans="1:14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  <c r="DG414" s="1"/>
      <c r="DH414" s="1"/>
      <c r="DI414" s="1"/>
      <c r="DJ414" s="1"/>
      <c r="DK414" s="1"/>
      <c r="DL414" s="1"/>
      <c r="DM414" s="1"/>
      <c r="DN414" s="1"/>
      <c r="DO414" s="1"/>
      <c r="DP414" s="1"/>
      <c r="DQ414" s="1"/>
      <c r="DR414" s="1"/>
      <c r="DS414" s="1"/>
      <c r="DT414" s="1"/>
      <c r="DU414" s="1"/>
      <c r="DV414" s="1"/>
      <c r="DW414" s="1"/>
      <c r="DX414" s="1"/>
      <c r="DY414" s="1"/>
      <c r="DZ414" s="1"/>
      <c r="EA414" s="1"/>
      <c r="EB414" s="1"/>
      <c r="EC414" s="1"/>
      <c r="ED414" s="1"/>
      <c r="EE414" s="1"/>
      <c r="EF414" s="1"/>
      <c r="EG414" s="1"/>
      <c r="EH414" s="1"/>
      <c r="EI414" s="1"/>
      <c r="EJ414" s="1"/>
      <c r="EK414" s="1"/>
      <c r="EL414" s="1"/>
      <c r="EM414" s="1"/>
      <c r="EN414" s="1"/>
      <c r="EO414" s="1"/>
      <c r="EP414" s="1"/>
    </row>
    <row r="415" spans="1:14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</row>
    <row r="416" spans="1:14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  <c r="DG416" s="1"/>
      <c r="DH416" s="1"/>
      <c r="DI416" s="1"/>
      <c r="DJ416" s="1"/>
      <c r="DK416" s="1"/>
      <c r="DL416" s="1"/>
      <c r="DM416" s="1"/>
      <c r="DN416" s="1"/>
      <c r="DO416" s="1"/>
      <c r="DP416" s="1"/>
      <c r="DQ416" s="1"/>
      <c r="DR416" s="1"/>
      <c r="DS416" s="1"/>
      <c r="DT416" s="1"/>
      <c r="DU416" s="1"/>
      <c r="DV416" s="1"/>
      <c r="DW416" s="1"/>
      <c r="DX416" s="1"/>
      <c r="DY416" s="1"/>
      <c r="DZ416" s="1"/>
      <c r="EA416" s="1"/>
      <c r="EB416" s="1"/>
      <c r="EC416" s="1"/>
      <c r="ED416" s="1"/>
      <c r="EE416" s="1"/>
      <c r="EF416" s="1"/>
      <c r="EG416" s="1"/>
      <c r="EH416" s="1"/>
      <c r="EI416" s="1"/>
      <c r="EJ416" s="1"/>
      <c r="EK416" s="1"/>
      <c r="EL416" s="1"/>
      <c r="EM416" s="1"/>
      <c r="EN416" s="1"/>
      <c r="EO416" s="1"/>
      <c r="EP416" s="1"/>
    </row>
    <row r="417" spans="1:14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  <c r="DG417" s="1"/>
      <c r="DH417" s="1"/>
      <c r="DI417" s="1"/>
      <c r="DJ417" s="1"/>
      <c r="DK417" s="1"/>
      <c r="DL417" s="1"/>
      <c r="DM417" s="1"/>
      <c r="DN417" s="1"/>
      <c r="DO417" s="1"/>
      <c r="DP417" s="1"/>
      <c r="DQ417" s="1"/>
      <c r="DR417" s="1"/>
      <c r="DS417" s="1"/>
      <c r="DT417" s="1"/>
      <c r="DU417" s="1"/>
      <c r="DV417" s="1"/>
      <c r="DW417" s="1"/>
      <c r="DX417" s="1"/>
      <c r="DY417" s="1"/>
      <c r="DZ417" s="1"/>
      <c r="EA417" s="1"/>
      <c r="EB417" s="1"/>
      <c r="EC417" s="1"/>
      <c r="ED417" s="1"/>
      <c r="EE417" s="1"/>
      <c r="EF417" s="1"/>
      <c r="EG417" s="1"/>
      <c r="EH417" s="1"/>
      <c r="EI417" s="1"/>
      <c r="EJ417" s="1"/>
      <c r="EK417" s="1"/>
      <c r="EL417" s="1"/>
      <c r="EM417" s="1"/>
      <c r="EN417" s="1"/>
      <c r="EO417" s="1"/>
      <c r="EP417" s="1"/>
    </row>
    <row r="418" spans="1:14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</row>
    <row r="419" spans="1:14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</row>
    <row r="420" spans="1:14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  <c r="DG420" s="1"/>
      <c r="DH420" s="1"/>
      <c r="DI420" s="1"/>
      <c r="DJ420" s="1"/>
      <c r="DK420" s="1"/>
      <c r="DL420" s="1"/>
      <c r="DM420" s="1"/>
      <c r="DN420" s="1"/>
      <c r="DO420" s="1"/>
      <c r="DP420" s="1"/>
      <c r="DQ420" s="1"/>
      <c r="DR420" s="1"/>
      <c r="DS420" s="1"/>
      <c r="DT420" s="1"/>
      <c r="DU420" s="1"/>
      <c r="DV420" s="1"/>
      <c r="DW420" s="1"/>
      <c r="DX420" s="1"/>
      <c r="DY420" s="1"/>
      <c r="DZ420" s="1"/>
      <c r="EA420" s="1"/>
      <c r="EB420" s="1"/>
      <c r="EC420" s="1"/>
      <c r="ED420" s="1"/>
      <c r="EE420" s="1"/>
      <c r="EF420" s="1"/>
      <c r="EG420" s="1"/>
      <c r="EH420" s="1"/>
      <c r="EI420" s="1"/>
      <c r="EJ420" s="1"/>
      <c r="EK420" s="1"/>
      <c r="EL420" s="1"/>
      <c r="EM420" s="1"/>
      <c r="EN420" s="1"/>
      <c r="EO420" s="1"/>
      <c r="EP420" s="1"/>
    </row>
    <row r="421" spans="1:14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  <c r="DG421" s="1"/>
      <c r="DH421" s="1"/>
      <c r="DI421" s="1"/>
      <c r="DJ421" s="1"/>
      <c r="DK421" s="1"/>
      <c r="DL421" s="1"/>
      <c r="DM421" s="1"/>
      <c r="DN421" s="1"/>
      <c r="DO421" s="1"/>
      <c r="DP421" s="1"/>
      <c r="DQ421" s="1"/>
      <c r="DR421" s="1"/>
      <c r="DS421" s="1"/>
      <c r="DT421" s="1"/>
      <c r="DU421" s="1"/>
      <c r="DV421" s="1"/>
      <c r="DW421" s="1"/>
      <c r="DX421" s="1"/>
      <c r="DY421" s="1"/>
      <c r="DZ421" s="1"/>
      <c r="EA421" s="1"/>
      <c r="EB421" s="1"/>
      <c r="EC421" s="1"/>
      <c r="ED421" s="1"/>
      <c r="EE421" s="1"/>
      <c r="EF421" s="1"/>
      <c r="EG421" s="1"/>
      <c r="EH421" s="1"/>
      <c r="EI421" s="1"/>
      <c r="EJ421" s="1"/>
      <c r="EK421" s="1"/>
      <c r="EL421" s="1"/>
      <c r="EM421" s="1"/>
      <c r="EN421" s="1"/>
      <c r="EO421" s="1"/>
      <c r="EP421" s="1"/>
    </row>
    <row r="422" spans="1:14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  <c r="DG422" s="1"/>
      <c r="DH422" s="1"/>
      <c r="DI422" s="1"/>
      <c r="DJ422" s="1"/>
      <c r="DK422" s="1"/>
      <c r="DL422" s="1"/>
      <c r="DM422" s="1"/>
      <c r="DN422" s="1"/>
      <c r="DO422" s="1"/>
      <c r="DP422" s="1"/>
      <c r="DQ422" s="1"/>
      <c r="DR422" s="1"/>
      <c r="DS422" s="1"/>
      <c r="DT422" s="1"/>
      <c r="DU422" s="1"/>
      <c r="DV422" s="1"/>
      <c r="DW422" s="1"/>
      <c r="DX422" s="1"/>
      <c r="DY422" s="1"/>
      <c r="DZ422" s="1"/>
      <c r="EA422" s="1"/>
      <c r="EB422" s="1"/>
      <c r="EC422" s="1"/>
      <c r="ED422" s="1"/>
      <c r="EE422" s="1"/>
      <c r="EF422" s="1"/>
      <c r="EG422" s="1"/>
      <c r="EH422" s="1"/>
      <c r="EI422" s="1"/>
      <c r="EJ422" s="1"/>
      <c r="EK422" s="1"/>
      <c r="EL422" s="1"/>
      <c r="EM422" s="1"/>
      <c r="EN422" s="1"/>
      <c r="EO422" s="1"/>
      <c r="EP422" s="1"/>
    </row>
    <row r="423" spans="1:14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</row>
    <row r="424" spans="1:14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  <c r="DG424" s="1"/>
      <c r="DH424" s="1"/>
      <c r="DI424" s="1"/>
      <c r="DJ424" s="1"/>
      <c r="DK424" s="1"/>
      <c r="DL424" s="1"/>
      <c r="DM424" s="1"/>
      <c r="DN424" s="1"/>
      <c r="DO424" s="1"/>
      <c r="DP424" s="1"/>
      <c r="DQ424" s="1"/>
      <c r="DR424" s="1"/>
      <c r="DS424" s="1"/>
      <c r="DT424" s="1"/>
      <c r="DU424" s="1"/>
      <c r="DV424" s="1"/>
      <c r="DW424" s="1"/>
      <c r="DX424" s="1"/>
      <c r="DY424" s="1"/>
      <c r="DZ424" s="1"/>
      <c r="EA424" s="1"/>
      <c r="EB424" s="1"/>
      <c r="EC424" s="1"/>
      <c r="ED424" s="1"/>
      <c r="EE424" s="1"/>
      <c r="EF424" s="1"/>
      <c r="EG424" s="1"/>
      <c r="EH424" s="1"/>
      <c r="EI424" s="1"/>
      <c r="EJ424" s="1"/>
      <c r="EK424" s="1"/>
      <c r="EL424" s="1"/>
      <c r="EM424" s="1"/>
      <c r="EN424" s="1"/>
      <c r="EO424" s="1"/>
      <c r="EP424" s="1"/>
    </row>
    <row r="425" spans="1:14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</row>
    <row r="426" spans="1:14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  <c r="DG426" s="1"/>
      <c r="DH426" s="1"/>
      <c r="DI426" s="1"/>
      <c r="DJ426" s="1"/>
      <c r="DK426" s="1"/>
      <c r="DL426" s="1"/>
      <c r="DM426" s="1"/>
      <c r="DN426" s="1"/>
      <c r="DO426" s="1"/>
      <c r="DP426" s="1"/>
      <c r="DQ426" s="1"/>
      <c r="DR426" s="1"/>
      <c r="DS426" s="1"/>
      <c r="DT426" s="1"/>
      <c r="DU426" s="1"/>
      <c r="DV426" s="1"/>
      <c r="DW426" s="1"/>
      <c r="DX426" s="1"/>
      <c r="DY426" s="1"/>
      <c r="DZ426" s="1"/>
      <c r="EA426" s="1"/>
      <c r="EB426" s="1"/>
      <c r="EC426" s="1"/>
      <c r="ED426" s="1"/>
      <c r="EE426" s="1"/>
      <c r="EF426" s="1"/>
      <c r="EG426" s="1"/>
      <c r="EH426" s="1"/>
      <c r="EI426" s="1"/>
      <c r="EJ426" s="1"/>
      <c r="EK426" s="1"/>
      <c r="EL426" s="1"/>
      <c r="EM426" s="1"/>
      <c r="EN426" s="1"/>
      <c r="EO426" s="1"/>
      <c r="EP426" s="1"/>
    </row>
    <row r="427" spans="1:14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  <c r="DG427" s="1"/>
      <c r="DH427" s="1"/>
      <c r="DI427" s="1"/>
      <c r="DJ427" s="1"/>
      <c r="DK427" s="1"/>
      <c r="DL427" s="1"/>
      <c r="DM427" s="1"/>
      <c r="DN427" s="1"/>
      <c r="DO427" s="1"/>
      <c r="DP427" s="1"/>
      <c r="DQ427" s="1"/>
      <c r="DR427" s="1"/>
      <c r="DS427" s="1"/>
      <c r="DT427" s="1"/>
      <c r="DU427" s="1"/>
      <c r="DV427" s="1"/>
      <c r="DW427" s="1"/>
      <c r="DX427" s="1"/>
      <c r="DY427" s="1"/>
      <c r="DZ427" s="1"/>
      <c r="EA427" s="1"/>
      <c r="EB427" s="1"/>
      <c r="EC427" s="1"/>
      <c r="ED427" s="1"/>
      <c r="EE427" s="1"/>
      <c r="EF427" s="1"/>
      <c r="EG427" s="1"/>
      <c r="EH427" s="1"/>
      <c r="EI427" s="1"/>
      <c r="EJ427" s="1"/>
      <c r="EK427" s="1"/>
      <c r="EL427" s="1"/>
      <c r="EM427" s="1"/>
      <c r="EN427" s="1"/>
      <c r="EO427" s="1"/>
      <c r="EP427" s="1"/>
    </row>
    <row r="428" spans="1:14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  <c r="DG428" s="1"/>
      <c r="DH428" s="1"/>
      <c r="DI428" s="1"/>
      <c r="DJ428" s="1"/>
      <c r="DK428" s="1"/>
      <c r="DL428" s="1"/>
      <c r="DM428" s="1"/>
      <c r="DN428" s="1"/>
      <c r="DO428" s="1"/>
      <c r="DP428" s="1"/>
      <c r="DQ428" s="1"/>
      <c r="DR428" s="1"/>
      <c r="DS428" s="1"/>
      <c r="DT428" s="1"/>
      <c r="DU428" s="1"/>
      <c r="DV428" s="1"/>
      <c r="DW428" s="1"/>
      <c r="DX428" s="1"/>
      <c r="DY428" s="1"/>
      <c r="DZ428" s="1"/>
      <c r="EA428" s="1"/>
      <c r="EB428" s="1"/>
      <c r="EC428" s="1"/>
      <c r="ED428" s="1"/>
      <c r="EE428" s="1"/>
      <c r="EF428" s="1"/>
      <c r="EG428" s="1"/>
      <c r="EH428" s="1"/>
      <c r="EI428" s="1"/>
      <c r="EJ428" s="1"/>
      <c r="EK428" s="1"/>
      <c r="EL428" s="1"/>
      <c r="EM428" s="1"/>
      <c r="EN428" s="1"/>
      <c r="EO428" s="1"/>
      <c r="EP428" s="1"/>
    </row>
    <row r="429" spans="1:14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  <c r="DG429" s="1"/>
      <c r="DH429" s="1"/>
      <c r="DI429" s="1"/>
      <c r="DJ429" s="1"/>
      <c r="DK429" s="1"/>
      <c r="DL429" s="1"/>
      <c r="DM429" s="1"/>
      <c r="DN429" s="1"/>
      <c r="DO429" s="1"/>
      <c r="DP429" s="1"/>
      <c r="DQ429" s="1"/>
      <c r="DR429" s="1"/>
      <c r="DS429" s="1"/>
      <c r="DT429" s="1"/>
      <c r="DU429" s="1"/>
      <c r="DV429" s="1"/>
      <c r="DW429" s="1"/>
      <c r="DX429" s="1"/>
      <c r="DY429" s="1"/>
      <c r="DZ429" s="1"/>
      <c r="EA429" s="1"/>
      <c r="EB429" s="1"/>
      <c r="EC429" s="1"/>
      <c r="ED429" s="1"/>
      <c r="EE429" s="1"/>
      <c r="EF429" s="1"/>
      <c r="EG429" s="1"/>
      <c r="EH429" s="1"/>
      <c r="EI429" s="1"/>
      <c r="EJ429" s="1"/>
      <c r="EK429" s="1"/>
      <c r="EL429" s="1"/>
      <c r="EM429" s="1"/>
      <c r="EN429" s="1"/>
      <c r="EO429" s="1"/>
      <c r="EP429" s="1"/>
    </row>
    <row r="430" spans="1:14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  <c r="DG430" s="1"/>
      <c r="DH430" s="1"/>
      <c r="DI430" s="1"/>
      <c r="DJ430" s="1"/>
      <c r="DK430" s="1"/>
      <c r="DL430" s="1"/>
      <c r="DM430" s="1"/>
      <c r="DN430" s="1"/>
      <c r="DO430" s="1"/>
      <c r="DP430" s="1"/>
      <c r="DQ430" s="1"/>
      <c r="DR430" s="1"/>
      <c r="DS430" s="1"/>
      <c r="DT430" s="1"/>
      <c r="DU430" s="1"/>
      <c r="DV430" s="1"/>
      <c r="DW430" s="1"/>
      <c r="DX430" s="1"/>
      <c r="DY430" s="1"/>
      <c r="DZ430" s="1"/>
      <c r="EA430" s="1"/>
      <c r="EB430" s="1"/>
      <c r="EC430" s="1"/>
      <c r="ED430" s="1"/>
      <c r="EE430" s="1"/>
      <c r="EF430" s="1"/>
      <c r="EG430" s="1"/>
      <c r="EH430" s="1"/>
      <c r="EI430" s="1"/>
      <c r="EJ430" s="1"/>
      <c r="EK430" s="1"/>
      <c r="EL430" s="1"/>
      <c r="EM430" s="1"/>
      <c r="EN430" s="1"/>
      <c r="EO430" s="1"/>
      <c r="EP430" s="1"/>
    </row>
    <row r="431" spans="1:14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  <c r="DG431" s="1"/>
      <c r="DH431" s="1"/>
      <c r="DI431" s="1"/>
      <c r="DJ431" s="1"/>
      <c r="DK431" s="1"/>
      <c r="DL431" s="1"/>
      <c r="DM431" s="1"/>
      <c r="DN431" s="1"/>
      <c r="DO431" s="1"/>
      <c r="DP431" s="1"/>
      <c r="DQ431" s="1"/>
      <c r="DR431" s="1"/>
      <c r="DS431" s="1"/>
      <c r="DT431" s="1"/>
      <c r="DU431" s="1"/>
      <c r="DV431" s="1"/>
      <c r="DW431" s="1"/>
      <c r="DX431" s="1"/>
      <c r="DY431" s="1"/>
      <c r="DZ431" s="1"/>
      <c r="EA431" s="1"/>
      <c r="EB431" s="1"/>
      <c r="EC431" s="1"/>
      <c r="ED431" s="1"/>
      <c r="EE431" s="1"/>
      <c r="EF431" s="1"/>
      <c r="EG431" s="1"/>
      <c r="EH431" s="1"/>
      <c r="EI431" s="1"/>
      <c r="EJ431" s="1"/>
      <c r="EK431" s="1"/>
      <c r="EL431" s="1"/>
      <c r="EM431" s="1"/>
      <c r="EN431" s="1"/>
      <c r="EO431" s="1"/>
      <c r="EP431" s="1"/>
    </row>
    <row r="432" spans="1:14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  <c r="DG432" s="1"/>
      <c r="DH432" s="1"/>
      <c r="DI432" s="1"/>
      <c r="DJ432" s="1"/>
      <c r="DK432" s="1"/>
      <c r="DL432" s="1"/>
      <c r="DM432" s="1"/>
      <c r="DN432" s="1"/>
      <c r="DO432" s="1"/>
      <c r="DP432" s="1"/>
      <c r="DQ432" s="1"/>
      <c r="DR432" s="1"/>
      <c r="DS432" s="1"/>
      <c r="DT432" s="1"/>
      <c r="DU432" s="1"/>
      <c r="DV432" s="1"/>
      <c r="DW432" s="1"/>
      <c r="DX432" s="1"/>
      <c r="DY432" s="1"/>
      <c r="DZ432" s="1"/>
      <c r="EA432" s="1"/>
      <c r="EB432" s="1"/>
      <c r="EC432" s="1"/>
      <c r="ED432" s="1"/>
      <c r="EE432" s="1"/>
      <c r="EF432" s="1"/>
      <c r="EG432" s="1"/>
      <c r="EH432" s="1"/>
      <c r="EI432" s="1"/>
      <c r="EJ432" s="1"/>
      <c r="EK432" s="1"/>
      <c r="EL432" s="1"/>
      <c r="EM432" s="1"/>
      <c r="EN432" s="1"/>
      <c r="EO432" s="1"/>
      <c r="EP432" s="1"/>
    </row>
    <row r="433" spans="1:14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</row>
    <row r="434" spans="1:14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  <c r="DG434" s="1"/>
      <c r="DH434" s="1"/>
      <c r="DI434" s="1"/>
      <c r="DJ434" s="1"/>
      <c r="DK434" s="1"/>
      <c r="DL434" s="1"/>
      <c r="DM434" s="1"/>
      <c r="DN434" s="1"/>
      <c r="DO434" s="1"/>
      <c r="DP434" s="1"/>
      <c r="DQ434" s="1"/>
      <c r="DR434" s="1"/>
      <c r="DS434" s="1"/>
      <c r="DT434" s="1"/>
      <c r="DU434" s="1"/>
      <c r="DV434" s="1"/>
      <c r="DW434" s="1"/>
      <c r="DX434" s="1"/>
      <c r="DY434" s="1"/>
      <c r="DZ434" s="1"/>
      <c r="EA434" s="1"/>
      <c r="EB434" s="1"/>
      <c r="EC434" s="1"/>
      <c r="ED434" s="1"/>
      <c r="EE434" s="1"/>
      <c r="EF434" s="1"/>
      <c r="EG434" s="1"/>
      <c r="EH434" s="1"/>
      <c r="EI434" s="1"/>
      <c r="EJ434" s="1"/>
      <c r="EK434" s="1"/>
      <c r="EL434" s="1"/>
      <c r="EM434" s="1"/>
      <c r="EN434" s="1"/>
      <c r="EO434" s="1"/>
      <c r="EP434" s="1"/>
    </row>
    <row r="435" spans="1:14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</row>
    <row r="436" spans="1:14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</row>
    <row r="437" spans="1:14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</row>
    <row r="438" spans="1:14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</row>
    <row r="439" spans="1:14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  <c r="DG439" s="1"/>
      <c r="DH439" s="1"/>
      <c r="DI439" s="1"/>
      <c r="DJ439" s="1"/>
      <c r="DK439" s="1"/>
      <c r="DL439" s="1"/>
      <c r="DM439" s="1"/>
      <c r="DN439" s="1"/>
      <c r="DO439" s="1"/>
      <c r="DP439" s="1"/>
      <c r="DQ439" s="1"/>
      <c r="DR439" s="1"/>
      <c r="DS439" s="1"/>
      <c r="DT439" s="1"/>
      <c r="DU439" s="1"/>
      <c r="DV439" s="1"/>
      <c r="DW439" s="1"/>
      <c r="DX439" s="1"/>
      <c r="DY439" s="1"/>
      <c r="DZ439" s="1"/>
      <c r="EA439" s="1"/>
      <c r="EB439" s="1"/>
      <c r="EC439" s="1"/>
      <c r="ED439" s="1"/>
      <c r="EE439" s="1"/>
      <c r="EF439" s="1"/>
      <c r="EG439" s="1"/>
      <c r="EH439" s="1"/>
      <c r="EI439" s="1"/>
      <c r="EJ439" s="1"/>
      <c r="EK439" s="1"/>
      <c r="EL439" s="1"/>
      <c r="EM439" s="1"/>
      <c r="EN439" s="1"/>
      <c r="EO439" s="1"/>
      <c r="EP439" s="1"/>
    </row>
    <row r="440" spans="1:14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  <c r="DG440" s="1"/>
      <c r="DH440" s="1"/>
      <c r="DI440" s="1"/>
      <c r="DJ440" s="1"/>
      <c r="DK440" s="1"/>
      <c r="DL440" s="1"/>
      <c r="DM440" s="1"/>
      <c r="DN440" s="1"/>
      <c r="DO440" s="1"/>
      <c r="DP440" s="1"/>
      <c r="DQ440" s="1"/>
      <c r="DR440" s="1"/>
      <c r="DS440" s="1"/>
      <c r="DT440" s="1"/>
      <c r="DU440" s="1"/>
      <c r="DV440" s="1"/>
      <c r="DW440" s="1"/>
      <c r="DX440" s="1"/>
      <c r="DY440" s="1"/>
      <c r="DZ440" s="1"/>
      <c r="EA440" s="1"/>
      <c r="EB440" s="1"/>
      <c r="EC440" s="1"/>
      <c r="ED440" s="1"/>
      <c r="EE440" s="1"/>
      <c r="EF440" s="1"/>
      <c r="EG440" s="1"/>
      <c r="EH440" s="1"/>
      <c r="EI440" s="1"/>
      <c r="EJ440" s="1"/>
      <c r="EK440" s="1"/>
      <c r="EL440" s="1"/>
      <c r="EM440" s="1"/>
      <c r="EN440" s="1"/>
      <c r="EO440" s="1"/>
      <c r="EP440" s="1"/>
    </row>
    <row r="441" spans="1:14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</row>
    <row r="442" spans="1:14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</row>
    <row r="443" spans="1:14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  <c r="DG443" s="1"/>
      <c r="DH443" s="1"/>
      <c r="DI443" s="1"/>
      <c r="DJ443" s="1"/>
      <c r="DK443" s="1"/>
      <c r="DL443" s="1"/>
      <c r="DM443" s="1"/>
      <c r="DN443" s="1"/>
      <c r="DO443" s="1"/>
      <c r="DP443" s="1"/>
      <c r="DQ443" s="1"/>
      <c r="DR443" s="1"/>
      <c r="DS443" s="1"/>
      <c r="DT443" s="1"/>
      <c r="DU443" s="1"/>
      <c r="DV443" s="1"/>
      <c r="DW443" s="1"/>
      <c r="DX443" s="1"/>
      <c r="DY443" s="1"/>
      <c r="DZ443" s="1"/>
      <c r="EA443" s="1"/>
      <c r="EB443" s="1"/>
      <c r="EC443" s="1"/>
      <c r="ED443" s="1"/>
      <c r="EE443" s="1"/>
      <c r="EF443" s="1"/>
      <c r="EG443" s="1"/>
      <c r="EH443" s="1"/>
      <c r="EI443" s="1"/>
      <c r="EJ443" s="1"/>
      <c r="EK443" s="1"/>
      <c r="EL443" s="1"/>
      <c r="EM443" s="1"/>
      <c r="EN443" s="1"/>
      <c r="EO443" s="1"/>
      <c r="EP443" s="1"/>
    </row>
    <row r="444" spans="1:14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  <c r="DG444" s="1"/>
      <c r="DH444" s="1"/>
      <c r="DI444" s="1"/>
      <c r="DJ444" s="1"/>
      <c r="DK444" s="1"/>
      <c r="DL444" s="1"/>
      <c r="DM444" s="1"/>
      <c r="DN444" s="1"/>
      <c r="DO444" s="1"/>
      <c r="DP444" s="1"/>
      <c r="DQ444" s="1"/>
      <c r="DR444" s="1"/>
      <c r="DS444" s="1"/>
      <c r="DT444" s="1"/>
      <c r="DU444" s="1"/>
      <c r="DV444" s="1"/>
      <c r="DW444" s="1"/>
      <c r="DX444" s="1"/>
      <c r="DY444" s="1"/>
      <c r="DZ444" s="1"/>
      <c r="EA444" s="1"/>
      <c r="EB444" s="1"/>
      <c r="EC444" s="1"/>
      <c r="ED444" s="1"/>
      <c r="EE444" s="1"/>
      <c r="EF444" s="1"/>
      <c r="EG444" s="1"/>
      <c r="EH444" s="1"/>
      <c r="EI444" s="1"/>
      <c r="EJ444" s="1"/>
      <c r="EK444" s="1"/>
      <c r="EL444" s="1"/>
      <c r="EM444" s="1"/>
      <c r="EN444" s="1"/>
      <c r="EO444" s="1"/>
      <c r="EP444" s="1"/>
    </row>
    <row r="445" spans="1:14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  <c r="DG445" s="1"/>
      <c r="DH445" s="1"/>
      <c r="DI445" s="1"/>
      <c r="DJ445" s="1"/>
      <c r="DK445" s="1"/>
      <c r="DL445" s="1"/>
      <c r="DM445" s="1"/>
      <c r="DN445" s="1"/>
      <c r="DO445" s="1"/>
      <c r="DP445" s="1"/>
      <c r="DQ445" s="1"/>
      <c r="DR445" s="1"/>
      <c r="DS445" s="1"/>
      <c r="DT445" s="1"/>
      <c r="DU445" s="1"/>
      <c r="DV445" s="1"/>
      <c r="DW445" s="1"/>
      <c r="DX445" s="1"/>
      <c r="DY445" s="1"/>
      <c r="DZ445" s="1"/>
      <c r="EA445" s="1"/>
      <c r="EB445" s="1"/>
      <c r="EC445" s="1"/>
      <c r="ED445" s="1"/>
      <c r="EE445" s="1"/>
      <c r="EF445" s="1"/>
      <c r="EG445" s="1"/>
      <c r="EH445" s="1"/>
      <c r="EI445" s="1"/>
      <c r="EJ445" s="1"/>
      <c r="EK445" s="1"/>
      <c r="EL445" s="1"/>
      <c r="EM445" s="1"/>
      <c r="EN445" s="1"/>
      <c r="EO445" s="1"/>
      <c r="EP445" s="1"/>
    </row>
    <row r="446" spans="1:1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</row>
    <row r="447" spans="1:14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  <c r="DG447" s="1"/>
      <c r="DH447" s="1"/>
      <c r="DI447" s="1"/>
      <c r="DJ447" s="1"/>
      <c r="DK447" s="1"/>
      <c r="DL447" s="1"/>
      <c r="DM447" s="1"/>
      <c r="DN447" s="1"/>
      <c r="DO447" s="1"/>
      <c r="DP447" s="1"/>
      <c r="DQ447" s="1"/>
      <c r="DR447" s="1"/>
      <c r="DS447" s="1"/>
      <c r="DT447" s="1"/>
      <c r="DU447" s="1"/>
      <c r="DV447" s="1"/>
      <c r="DW447" s="1"/>
      <c r="DX447" s="1"/>
      <c r="DY447" s="1"/>
      <c r="DZ447" s="1"/>
      <c r="EA447" s="1"/>
      <c r="EB447" s="1"/>
      <c r="EC447" s="1"/>
      <c r="ED447" s="1"/>
      <c r="EE447" s="1"/>
      <c r="EF447" s="1"/>
      <c r="EG447" s="1"/>
      <c r="EH447" s="1"/>
      <c r="EI447" s="1"/>
      <c r="EJ447" s="1"/>
      <c r="EK447" s="1"/>
      <c r="EL447" s="1"/>
      <c r="EM447" s="1"/>
      <c r="EN447" s="1"/>
      <c r="EO447" s="1"/>
      <c r="EP447" s="1"/>
    </row>
    <row r="448" spans="1:14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  <c r="DG448" s="1"/>
      <c r="DH448" s="1"/>
      <c r="DI448" s="1"/>
      <c r="DJ448" s="1"/>
      <c r="DK448" s="1"/>
      <c r="DL448" s="1"/>
      <c r="DM448" s="1"/>
      <c r="DN448" s="1"/>
      <c r="DO448" s="1"/>
      <c r="DP448" s="1"/>
      <c r="DQ448" s="1"/>
      <c r="DR448" s="1"/>
      <c r="DS448" s="1"/>
      <c r="DT448" s="1"/>
      <c r="DU448" s="1"/>
      <c r="DV448" s="1"/>
      <c r="DW448" s="1"/>
      <c r="DX448" s="1"/>
      <c r="DY448" s="1"/>
      <c r="DZ448" s="1"/>
      <c r="EA448" s="1"/>
      <c r="EB448" s="1"/>
      <c r="EC448" s="1"/>
      <c r="ED448" s="1"/>
      <c r="EE448" s="1"/>
      <c r="EF448" s="1"/>
      <c r="EG448" s="1"/>
      <c r="EH448" s="1"/>
      <c r="EI448" s="1"/>
      <c r="EJ448" s="1"/>
      <c r="EK448" s="1"/>
      <c r="EL448" s="1"/>
      <c r="EM448" s="1"/>
      <c r="EN448" s="1"/>
      <c r="EO448" s="1"/>
      <c r="EP448" s="1"/>
    </row>
    <row r="449" spans="1:14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</row>
    <row r="450" spans="1:14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  <c r="DG450" s="1"/>
      <c r="DH450" s="1"/>
      <c r="DI450" s="1"/>
      <c r="DJ450" s="1"/>
      <c r="DK450" s="1"/>
      <c r="DL450" s="1"/>
      <c r="DM450" s="1"/>
      <c r="DN450" s="1"/>
      <c r="DO450" s="1"/>
      <c r="DP450" s="1"/>
      <c r="DQ450" s="1"/>
      <c r="DR450" s="1"/>
      <c r="DS450" s="1"/>
      <c r="DT450" s="1"/>
      <c r="DU450" s="1"/>
      <c r="DV450" s="1"/>
      <c r="DW450" s="1"/>
      <c r="DX450" s="1"/>
      <c r="DY450" s="1"/>
      <c r="DZ450" s="1"/>
      <c r="EA450" s="1"/>
      <c r="EB450" s="1"/>
      <c r="EC450" s="1"/>
      <c r="ED450" s="1"/>
      <c r="EE450" s="1"/>
      <c r="EF450" s="1"/>
      <c r="EG450" s="1"/>
      <c r="EH450" s="1"/>
      <c r="EI450" s="1"/>
      <c r="EJ450" s="1"/>
      <c r="EK450" s="1"/>
      <c r="EL450" s="1"/>
      <c r="EM450" s="1"/>
      <c r="EN450" s="1"/>
      <c r="EO450" s="1"/>
      <c r="EP450" s="1"/>
    </row>
    <row r="451" spans="1:14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</row>
    <row r="452" spans="1:14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</row>
    <row r="453" spans="1:14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  <c r="DG453" s="1"/>
      <c r="DH453" s="1"/>
      <c r="DI453" s="1"/>
      <c r="DJ453" s="1"/>
      <c r="DK453" s="1"/>
      <c r="DL453" s="1"/>
      <c r="DM453" s="1"/>
      <c r="DN453" s="1"/>
      <c r="DO453" s="1"/>
      <c r="DP453" s="1"/>
      <c r="DQ453" s="1"/>
      <c r="DR453" s="1"/>
      <c r="DS453" s="1"/>
      <c r="DT453" s="1"/>
      <c r="DU453" s="1"/>
      <c r="DV453" s="1"/>
      <c r="DW453" s="1"/>
      <c r="DX453" s="1"/>
      <c r="DY453" s="1"/>
      <c r="DZ453" s="1"/>
      <c r="EA453" s="1"/>
      <c r="EB453" s="1"/>
      <c r="EC453" s="1"/>
      <c r="ED453" s="1"/>
      <c r="EE453" s="1"/>
      <c r="EF453" s="1"/>
      <c r="EG453" s="1"/>
      <c r="EH453" s="1"/>
      <c r="EI453" s="1"/>
      <c r="EJ453" s="1"/>
      <c r="EK453" s="1"/>
      <c r="EL453" s="1"/>
      <c r="EM453" s="1"/>
      <c r="EN453" s="1"/>
      <c r="EO453" s="1"/>
      <c r="EP453" s="1"/>
    </row>
    <row r="454" spans="1:14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  <c r="DG454" s="1"/>
      <c r="DH454" s="1"/>
      <c r="DI454" s="1"/>
      <c r="DJ454" s="1"/>
      <c r="DK454" s="1"/>
      <c r="DL454" s="1"/>
      <c r="DM454" s="1"/>
      <c r="DN454" s="1"/>
      <c r="DO454" s="1"/>
      <c r="DP454" s="1"/>
      <c r="DQ454" s="1"/>
      <c r="DR454" s="1"/>
      <c r="DS454" s="1"/>
      <c r="DT454" s="1"/>
      <c r="DU454" s="1"/>
      <c r="DV454" s="1"/>
      <c r="DW454" s="1"/>
      <c r="DX454" s="1"/>
      <c r="DY454" s="1"/>
      <c r="DZ454" s="1"/>
      <c r="EA454" s="1"/>
      <c r="EB454" s="1"/>
      <c r="EC454" s="1"/>
      <c r="ED454" s="1"/>
      <c r="EE454" s="1"/>
      <c r="EF454" s="1"/>
      <c r="EG454" s="1"/>
      <c r="EH454" s="1"/>
      <c r="EI454" s="1"/>
      <c r="EJ454" s="1"/>
      <c r="EK454" s="1"/>
      <c r="EL454" s="1"/>
      <c r="EM454" s="1"/>
      <c r="EN454" s="1"/>
      <c r="EO454" s="1"/>
      <c r="EP454" s="1"/>
    </row>
    <row r="455" spans="1:14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</row>
    <row r="456" spans="1:14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</row>
    <row r="457" spans="1:14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  <c r="DG457" s="1"/>
      <c r="DH457" s="1"/>
      <c r="DI457" s="1"/>
      <c r="DJ457" s="1"/>
      <c r="DK457" s="1"/>
      <c r="DL457" s="1"/>
      <c r="DM457" s="1"/>
      <c r="DN457" s="1"/>
      <c r="DO457" s="1"/>
      <c r="DP457" s="1"/>
      <c r="DQ457" s="1"/>
      <c r="DR457" s="1"/>
      <c r="DS457" s="1"/>
      <c r="DT457" s="1"/>
      <c r="DU457" s="1"/>
      <c r="DV457" s="1"/>
      <c r="DW457" s="1"/>
      <c r="DX457" s="1"/>
      <c r="DY457" s="1"/>
      <c r="DZ457" s="1"/>
      <c r="EA457" s="1"/>
      <c r="EB457" s="1"/>
      <c r="EC457" s="1"/>
      <c r="ED457" s="1"/>
      <c r="EE457" s="1"/>
      <c r="EF457" s="1"/>
      <c r="EG457" s="1"/>
      <c r="EH457" s="1"/>
      <c r="EI457" s="1"/>
      <c r="EJ457" s="1"/>
      <c r="EK457" s="1"/>
      <c r="EL457" s="1"/>
      <c r="EM457" s="1"/>
      <c r="EN457" s="1"/>
      <c r="EO457" s="1"/>
      <c r="EP457" s="1"/>
    </row>
    <row r="458" spans="1:14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</row>
    <row r="459" spans="1:14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  <c r="DG459" s="1"/>
      <c r="DH459" s="1"/>
      <c r="DI459" s="1"/>
      <c r="DJ459" s="1"/>
      <c r="DK459" s="1"/>
      <c r="DL459" s="1"/>
      <c r="DM459" s="1"/>
      <c r="DN459" s="1"/>
      <c r="DO459" s="1"/>
      <c r="DP459" s="1"/>
      <c r="DQ459" s="1"/>
      <c r="DR459" s="1"/>
      <c r="DS459" s="1"/>
      <c r="DT459" s="1"/>
      <c r="DU459" s="1"/>
      <c r="DV459" s="1"/>
      <c r="DW459" s="1"/>
      <c r="DX459" s="1"/>
      <c r="DY459" s="1"/>
      <c r="DZ459" s="1"/>
      <c r="EA459" s="1"/>
      <c r="EB459" s="1"/>
      <c r="EC459" s="1"/>
      <c r="ED459" s="1"/>
      <c r="EE459" s="1"/>
      <c r="EF459" s="1"/>
      <c r="EG459" s="1"/>
      <c r="EH459" s="1"/>
      <c r="EI459" s="1"/>
      <c r="EJ459" s="1"/>
      <c r="EK459" s="1"/>
      <c r="EL459" s="1"/>
      <c r="EM459" s="1"/>
      <c r="EN459" s="1"/>
      <c r="EO459" s="1"/>
      <c r="EP459" s="1"/>
    </row>
    <row r="460" spans="1:14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</row>
    <row r="461" spans="1:14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  <c r="DG461" s="1"/>
      <c r="DH461" s="1"/>
      <c r="DI461" s="1"/>
      <c r="DJ461" s="1"/>
      <c r="DK461" s="1"/>
      <c r="DL461" s="1"/>
      <c r="DM461" s="1"/>
      <c r="DN461" s="1"/>
      <c r="DO461" s="1"/>
      <c r="DP461" s="1"/>
      <c r="DQ461" s="1"/>
      <c r="DR461" s="1"/>
      <c r="DS461" s="1"/>
      <c r="DT461" s="1"/>
      <c r="DU461" s="1"/>
      <c r="DV461" s="1"/>
      <c r="DW461" s="1"/>
      <c r="DX461" s="1"/>
      <c r="DY461" s="1"/>
      <c r="DZ461" s="1"/>
      <c r="EA461" s="1"/>
      <c r="EB461" s="1"/>
      <c r="EC461" s="1"/>
      <c r="ED461" s="1"/>
      <c r="EE461" s="1"/>
      <c r="EF461" s="1"/>
      <c r="EG461" s="1"/>
      <c r="EH461" s="1"/>
      <c r="EI461" s="1"/>
      <c r="EJ461" s="1"/>
      <c r="EK461" s="1"/>
      <c r="EL461" s="1"/>
      <c r="EM461" s="1"/>
      <c r="EN461" s="1"/>
      <c r="EO461" s="1"/>
      <c r="EP461" s="1"/>
    </row>
    <row r="462" spans="1:14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  <c r="DG462" s="1"/>
      <c r="DH462" s="1"/>
      <c r="DI462" s="1"/>
      <c r="DJ462" s="1"/>
      <c r="DK462" s="1"/>
      <c r="DL462" s="1"/>
      <c r="DM462" s="1"/>
      <c r="DN462" s="1"/>
      <c r="DO462" s="1"/>
      <c r="DP462" s="1"/>
      <c r="DQ462" s="1"/>
      <c r="DR462" s="1"/>
      <c r="DS462" s="1"/>
      <c r="DT462" s="1"/>
      <c r="DU462" s="1"/>
      <c r="DV462" s="1"/>
      <c r="DW462" s="1"/>
      <c r="DX462" s="1"/>
      <c r="DY462" s="1"/>
      <c r="DZ462" s="1"/>
      <c r="EA462" s="1"/>
      <c r="EB462" s="1"/>
      <c r="EC462" s="1"/>
      <c r="ED462" s="1"/>
      <c r="EE462" s="1"/>
      <c r="EF462" s="1"/>
      <c r="EG462" s="1"/>
      <c r="EH462" s="1"/>
      <c r="EI462" s="1"/>
      <c r="EJ462" s="1"/>
      <c r="EK462" s="1"/>
      <c r="EL462" s="1"/>
      <c r="EM462" s="1"/>
      <c r="EN462" s="1"/>
      <c r="EO462" s="1"/>
      <c r="EP462" s="1"/>
    </row>
    <row r="463" spans="1:14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  <c r="DG463" s="1"/>
      <c r="DH463" s="1"/>
      <c r="DI463" s="1"/>
      <c r="DJ463" s="1"/>
      <c r="DK463" s="1"/>
      <c r="DL463" s="1"/>
      <c r="DM463" s="1"/>
      <c r="DN463" s="1"/>
      <c r="DO463" s="1"/>
      <c r="DP463" s="1"/>
      <c r="DQ463" s="1"/>
      <c r="DR463" s="1"/>
      <c r="DS463" s="1"/>
      <c r="DT463" s="1"/>
      <c r="DU463" s="1"/>
      <c r="DV463" s="1"/>
      <c r="DW463" s="1"/>
      <c r="DX463" s="1"/>
      <c r="DY463" s="1"/>
      <c r="DZ463" s="1"/>
      <c r="EA463" s="1"/>
      <c r="EB463" s="1"/>
      <c r="EC463" s="1"/>
      <c r="ED463" s="1"/>
      <c r="EE463" s="1"/>
      <c r="EF463" s="1"/>
      <c r="EG463" s="1"/>
      <c r="EH463" s="1"/>
      <c r="EI463" s="1"/>
      <c r="EJ463" s="1"/>
      <c r="EK463" s="1"/>
      <c r="EL463" s="1"/>
      <c r="EM463" s="1"/>
      <c r="EN463" s="1"/>
      <c r="EO463" s="1"/>
      <c r="EP463" s="1"/>
    </row>
    <row r="464" spans="1:14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  <c r="DG464" s="1"/>
      <c r="DH464" s="1"/>
      <c r="DI464" s="1"/>
      <c r="DJ464" s="1"/>
      <c r="DK464" s="1"/>
      <c r="DL464" s="1"/>
      <c r="DM464" s="1"/>
      <c r="DN464" s="1"/>
      <c r="DO464" s="1"/>
      <c r="DP464" s="1"/>
      <c r="DQ464" s="1"/>
      <c r="DR464" s="1"/>
      <c r="DS464" s="1"/>
      <c r="DT464" s="1"/>
      <c r="DU464" s="1"/>
      <c r="DV464" s="1"/>
      <c r="DW464" s="1"/>
      <c r="DX464" s="1"/>
      <c r="DY464" s="1"/>
      <c r="DZ464" s="1"/>
      <c r="EA464" s="1"/>
      <c r="EB464" s="1"/>
      <c r="EC464" s="1"/>
      <c r="ED464" s="1"/>
      <c r="EE464" s="1"/>
      <c r="EF464" s="1"/>
      <c r="EG464" s="1"/>
      <c r="EH464" s="1"/>
      <c r="EI464" s="1"/>
      <c r="EJ464" s="1"/>
      <c r="EK464" s="1"/>
      <c r="EL464" s="1"/>
      <c r="EM464" s="1"/>
      <c r="EN464" s="1"/>
      <c r="EO464" s="1"/>
      <c r="EP464" s="1"/>
    </row>
    <row r="465" spans="1:14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  <c r="DG465" s="1"/>
      <c r="DH465" s="1"/>
      <c r="DI465" s="1"/>
      <c r="DJ465" s="1"/>
      <c r="DK465" s="1"/>
      <c r="DL465" s="1"/>
      <c r="DM465" s="1"/>
      <c r="DN465" s="1"/>
      <c r="DO465" s="1"/>
      <c r="DP465" s="1"/>
      <c r="DQ465" s="1"/>
      <c r="DR465" s="1"/>
      <c r="DS465" s="1"/>
      <c r="DT465" s="1"/>
      <c r="DU465" s="1"/>
      <c r="DV465" s="1"/>
      <c r="DW465" s="1"/>
      <c r="DX465" s="1"/>
      <c r="DY465" s="1"/>
      <c r="DZ465" s="1"/>
      <c r="EA465" s="1"/>
      <c r="EB465" s="1"/>
      <c r="EC465" s="1"/>
      <c r="ED465" s="1"/>
      <c r="EE465" s="1"/>
      <c r="EF465" s="1"/>
      <c r="EG465" s="1"/>
      <c r="EH465" s="1"/>
      <c r="EI465" s="1"/>
      <c r="EJ465" s="1"/>
      <c r="EK465" s="1"/>
      <c r="EL465" s="1"/>
      <c r="EM465" s="1"/>
      <c r="EN465" s="1"/>
      <c r="EO465" s="1"/>
      <c r="EP465" s="1"/>
    </row>
    <row r="466" spans="1:14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</row>
    <row r="467" spans="1:14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  <c r="DG467" s="1"/>
      <c r="DH467" s="1"/>
      <c r="DI467" s="1"/>
      <c r="DJ467" s="1"/>
      <c r="DK467" s="1"/>
      <c r="DL467" s="1"/>
      <c r="DM467" s="1"/>
      <c r="DN467" s="1"/>
      <c r="DO467" s="1"/>
      <c r="DP467" s="1"/>
      <c r="DQ467" s="1"/>
      <c r="DR467" s="1"/>
      <c r="DS467" s="1"/>
      <c r="DT467" s="1"/>
      <c r="DU467" s="1"/>
      <c r="DV467" s="1"/>
      <c r="DW467" s="1"/>
      <c r="DX467" s="1"/>
      <c r="DY467" s="1"/>
      <c r="DZ467" s="1"/>
      <c r="EA467" s="1"/>
      <c r="EB467" s="1"/>
      <c r="EC467" s="1"/>
      <c r="ED467" s="1"/>
      <c r="EE467" s="1"/>
      <c r="EF467" s="1"/>
      <c r="EG467" s="1"/>
      <c r="EH467" s="1"/>
      <c r="EI467" s="1"/>
      <c r="EJ467" s="1"/>
      <c r="EK467" s="1"/>
      <c r="EL467" s="1"/>
      <c r="EM467" s="1"/>
      <c r="EN467" s="1"/>
      <c r="EO467" s="1"/>
      <c r="EP467" s="1"/>
    </row>
    <row r="468" spans="1:14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  <c r="DG468" s="1"/>
      <c r="DH468" s="1"/>
      <c r="DI468" s="1"/>
      <c r="DJ468" s="1"/>
      <c r="DK468" s="1"/>
      <c r="DL468" s="1"/>
      <c r="DM468" s="1"/>
      <c r="DN468" s="1"/>
      <c r="DO468" s="1"/>
      <c r="DP468" s="1"/>
      <c r="DQ468" s="1"/>
      <c r="DR468" s="1"/>
      <c r="DS468" s="1"/>
      <c r="DT468" s="1"/>
      <c r="DU468" s="1"/>
      <c r="DV468" s="1"/>
      <c r="DW468" s="1"/>
      <c r="DX468" s="1"/>
      <c r="DY468" s="1"/>
      <c r="DZ468" s="1"/>
      <c r="EA468" s="1"/>
      <c r="EB468" s="1"/>
      <c r="EC468" s="1"/>
      <c r="ED468" s="1"/>
      <c r="EE468" s="1"/>
      <c r="EF468" s="1"/>
      <c r="EG468" s="1"/>
      <c r="EH468" s="1"/>
      <c r="EI468" s="1"/>
      <c r="EJ468" s="1"/>
      <c r="EK468" s="1"/>
      <c r="EL468" s="1"/>
      <c r="EM468" s="1"/>
      <c r="EN468" s="1"/>
      <c r="EO468" s="1"/>
      <c r="EP468" s="1"/>
    </row>
    <row r="469" spans="1:14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  <c r="DG469" s="1"/>
      <c r="DH469" s="1"/>
      <c r="DI469" s="1"/>
      <c r="DJ469" s="1"/>
      <c r="DK469" s="1"/>
      <c r="DL469" s="1"/>
      <c r="DM469" s="1"/>
      <c r="DN469" s="1"/>
      <c r="DO469" s="1"/>
      <c r="DP469" s="1"/>
      <c r="DQ469" s="1"/>
      <c r="DR469" s="1"/>
      <c r="DS469" s="1"/>
      <c r="DT469" s="1"/>
      <c r="DU469" s="1"/>
      <c r="DV469" s="1"/>
      <c r="DW469" s="1"/>
      <c r="DX469" s="1"/>
      <c r="DY469" s="1"/>
      <c r="DZ469" s="1"/>
      <c r="EA469" s="1"/>
      <c r="EB469" s="1"/>
      <c r="EC469" s="1"/>
      <c r="ED469" s="1"/>
      <c r="EE469" s="1"/>
      <c r="EF469" s="1"/>
      <c r="EG469" s="1"/>
      <c r="EH469" s="1"/>
      <c r="EI469" s="1"/>
      <c r="EJ469" s="1"/>
      <c r="EK469" s="1"/>
      <c r="EL469" s="1"/>
      <c r="EM469" s="1"/>
      <c r="EN469" s="1"/>
      <c r="EO469" s="1"/>
      <c r="EP469" s="1"/>
    </row>
    <row r="470" spans="1:14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  <c r="DG470" s="1"/>
      <c r="DH470" s="1"/>
      <c r="DI470" s="1"/>
      <c r="DJ470" s="1"/>
      <c r="DK470" s="1"/>
      <c r="DL470" s="1"/>
      <c r="DM470" s="1"/>
      <c r="DN470" s="1"/>
      <c r="DO470" s="1"/>
      <c r="DP470" s="1"/>
      <c r="DQ470" s="1"/>
      <c r="DR470" s="1"/>
      <c r="DS470" s="1"/>
      <c r="DT470" s="1"/>
      <c r="DU470" s="1"/>
      <c r="DV470" s="1"/>
      <c r="DW470" s="1"/>
      <c r="DX470" s="1"/>
      <c r="DY470" s="1"/>
      <c r="DZ470" s="1"/>
      <c r="EA470" s="1"/>
      <c r="EB470" s="1"/>
      <c r="EC470" s="1"/>
      <c r="ED470" s="1"/>
      <c r="EE470" s="1"/>
      <c r="EF470" s="1"/>
      <c r="EG470" s="1"/>
      <c r="EH470" s="1"/>
      <c r="EI470" s="1"/>
      <c r="EJ470" s="1"/>
      <c r="EK470" s="1"/>
      <c r="EL470" s="1"/>
      <c r="EM470" s="1"/>
      <c r="EN470" s="1"/>
      <c r="EO470" s="1"/>
      <c r="EP470" s="1"/>
    </row>
    <row r="471" spans="1:14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  <c r="DG471" s="1"/>
      <c r="DH471" s="1"/>
      <c r="DI471" s="1"/>
      <c r="DJ471" s="1"/>
      <c r="DK471" s="1"/>
      <c r="DL471" s="1"/>
      <c r="DM471" s="1"/>
      <c r="DN471" s="1"/>
      <c r="DO471" s="1"/>
      <c r="DP471" s="1"/>
      <c r="DQ471" s="1"/>
      <c r="DR471" s="1"/>
      <c r="DS471" s="1"/>
      <c r="DT471" s="1"/>
      <c r="DU471" s="1"/>
      <c r="DV471" s="1"/>
      <c r="DW471" s="1"/>
      <c r="DX471" s="1"/>
      <c r="DY471" s="1"/>
      <c r="DZ471" s="1"/>
      <c r="EA471" s="1"/>
      <c r="EB471" s="1"/>
      <c r="EC471" s="1"/>
      <c r="ED471" s="1"/>
      <c r="EE471" s="1"/>
      <c r="EF471" s="1"/>
      <c r="EG471" s="1"/>
      <c r="EH471" s="1"/>
      <c r="EI471" s="1"/>
      <c r="EJ471" s="1"/>
      <c r="EK471" s="1"/>
      <c r="EL471" s="1"/>
      <c r="EM471" s="1"/>
      <c r="EN471" s="1"/>
      <c r="EO471" s="1"/>
      <c r="EP471" s="1"/>
    </row>
    <row r="472" spans="1:14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</row>
    <row r="473" spans="1:14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  <c r="DG473" s="1"/>
      <c r="DH473" s="1"/>
      <c r="DI473" s="1"/>
      <c r="DJ473" s="1"/>
      <c r="DK473" s="1"/>
      <c r="DL473" s="1"/>
      <c r="DM473" s="1"/>
      <c r="DN473" s="1"/>
      <c r="DO473" s="1"/>
      <c r="DP473" s="1"/>
      <c r="DQ473" s="1"/>
      <c r="DR473" s="1"/>
      <c r="DS473" s="1"/>
      <c r="DT473" s="1"/>
      <c r="DU473" s="1"/>
      <c r="DV473" s="1"/>
      <c r="DW473" s="1"/>
      <c r="DX473" s="1"/>
      <c r="DY473" s="1"/>
      <c r="DZ473" s="1"/>
      <c r="EA473" s="1"/>
      <c r="EB473" s="1"/>
      <c r="EC473" s="1"/>
      <c r="ED473" s="1"/>
      <c r="EE473" s="1"/>
      <c r="EF473" s="1"/>
      <c r="EG473" s="1"/>
      <c r="EH473" s="1"/>
      <c r="EI473" s="1"/>
      <c r="EJ473" s="1"/>
      <c r="EK473" s="1"/>
      <c r="EL473" s="1"/>
      <c r="EM473" s="1"/>
      <c r="EN473" s="1"/>
      <c r="EO473" s="1"/>
      <c r="EP473" s="1"/>
    </row>
    <row r="474" spans="1:14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</row>
    <row r="475" spans="1:14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</row>
    <row r="476" spans="1:14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  <c r="DG476" s="1"/>
      <c r="DH476" s="1"/>
      <c r="DI476" s="1"/>
      <c r="DJ476" s="1"/>
      <c r="DK476" s="1"/>
      <c r="DL476" s="1"/>
      <c r="DM476" s="1"/>
      <c r="DN476" s="1"/>
      <c r="DO476" s="1"/>
      <c r="DP476" s="1"/>
      <c r="DQ476" s="1"/>
      <c r="DR476" s="1"/>
      <c r="DS476" s="1"/>
      <c r="DT476" s="1"/>
      <c r="DU476" s="1"/>
      <c r="DV476" s="1"/>
      <c r="DW476" s="1"/>
      <c r="DX476" s="1"/>
      <c r="DY476" s="1"/>
      <c r="DZ476" s="1"/>
      <c r="EA476" s="1"/>
      <c r="EB476" s="1"/>
      <c r="EC476" s="1"/>
      <c r="ED476" s="1"/>
      <c r="EE476" s="1"/>
      <c r="EF476" s="1"/>
      <c r="EG476" s="1"/>
      <c r="EH476" s="1"/>
      <c r="EI476" s="1"/>
      <c r="EJ476" s="1"/>
      <c r="EK476" s="1"/>
      <c r="EL476" s="1"/>
      <c r="EM476" s="1"/>
      <c r="EN476" s="1"/>
      <c r="EO476" s="1"/>
      <c r="EP476" s="1"/>
    </row>
    <row r="477" spans="1:14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</row>
    <row r="478" spans="1:14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"/>
      <c r="DM478" s="1"/>
      <c r="DN478" s="1"/>
      <c r="DO478" s="1"/>
      <c r="DP478" s="1"/>
      <c r="DQ478" s="1"/>
      <c r="DR478" s="1"/>
      <c r="DS478" s="1"/>
      <c r="DT478" s="1"/>
      <c r="DU478" s="1"/>
      <c r="DV478" s="1"/>
      <c r="DW478" s="1"/>
      <c r="DX478" s="1"/>
      <c r="DY478" s="1"/>
      <c r="DZ478" s="1"/>
      <c r="EA478" s="1"/>
      <c r="EB478" s="1"/>
      <c r="EC478" s="1"/>
      <c r="ED478" s="1"/>
      <c r="EE478" s="1"/>
      <c r="EF478" s="1"/>
      <c r="EG478" s="1"/>
      <c r="EH478" s="1"/>
      <c r="EI478" s="1"/>
      <c r="EJ478" s="1"/>
      <c r="EK478" s="1"/>
      <c r="EL478" s="1"/>
      <c r="EM478" s="1"/>
      <c r="EN478" s="1"/>
      <c r="EO478" s="1"/>
      <c r="EP478" s="1"/>
    </row>
    <row r="479" spans="1:14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"/>
      <c r="DM479" s="1"/>
      <c r="DN479" s="1"/>
      <c r="DO479" s="1"/>
      <c r="DP479" s="1"/>
      <c r="DQ479" s="1"/>
      <c r="DR479" s="1"/>
      <c r="DS479" s="1"/>
      <c r="DT479" s="1"/>
      <c r="DU479" s="1"/>
      <c r="DV479" s="1"/>
      <c r="DW479" s="1"/>
      <c r="DX479" s="1"/>
      <c r="DY479" s="1"/>
      <c r="DZ479" s="1"/>
      <c r="EA479" s="1"/>
      <c r="EB479" s="1"/>
      <c r="EC479" s="1"/>
      <c r="ED479" s="1"/>
      <c r="EE479" s="1"/>
      <c r="EF479" s="1"/>
      <c r="EG479" s="1"/>
      <c r="EH479" s="1"/>
      <c r="EI479" s="1"/>
      <c r="EJ479" s="1"/>
      <c r="EK479" s="1"/>
      <c r="EL479" s="1"/>
      <c r="EM479" s="1"/>
      <c r="EN479" s="1"/>
      <c r="EO479" s="1"/>
      <c r="EP479" s="1"/>
    </row>
    <row r="480" spans="1:14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"/>
      <c r="DM480" s="1"/>
      <c r="DN480" s="1"/>
      <c r="DO480" s="1"/>
      <c r="DP480" s="1"/>
      <c r="DQ480" s="1"/>
      <c r="DR480" s="1"/>
      <c r="DS480" s="1"/>
      <c r="DT480" s="1"/>
      <c r="DU480" s="1"/>
      <c r="DV480" s="1"/>
      <c r="DW480" s="1"/>
      <c r="DX480" s="1"/>
      <c r="DY480" s="1"/>
      <c r="DZ480" s="1"/>
      <c r="EA480" s="1"/>
      <c r="EB480" s="1"/>
      <c r="EC480" s="1"/>
      <c r="ED480" s="1"/>
      <c r="EE480" s="1"/>
      <c r="EF480" s="1"/>
      <c r="EG480" s="1"/>
      <c r="EH480" s="1"/>
      <c r="EI480" s="1"/>
      <c r="EJ480" s="1"/>
      <c r="EK480" s="1"/>
      <c r="EL480" s="1"/>
      <c r="EM480" s="1"/>
      <c r="EN480" s="1"/>
      <c r="EO480" s="1"/>
      <c r="EP480" s="1"/>
    </row>
    <row r="481" spans="1:14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</row>
    <row r="482" spans="1:14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</row>
    <row r="483" spans="1:14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"/>
      <c r="DM483" s="1"/>
      <c r="DN483" s="1"/>
      <c r="DO483" s="1"/>
      <c r="DP483" s="1"/>
      <c r="DQ483" s="1"/>
      <c r="DR483" s="1"/>
      <c r="DS483" s="1"/>
      <c r="DT483" s="1"/>
      <c r="DU483" s="1"/>
      <c r="DV483" s="1"/>
      <c r="DW483" s="1"/>
      <c r="DX483" s="1"/>
      <c r="DY483" s="1"/>
      <c r="DZ483" s="1"/>
      <c r="EA483" s="1"/>
      <c r="EB483" s="1"/>
      <c r="EC483" s="1"/>
      <c r="ED483" s="1"/>
      <c r="EE483" s="1"/>
      <c r="EF483" s="1"/>
      <c r="EG483" s="1"/>
      <c r="EH483" s="1"/>
      <c r="EI483" s="1"/>
      <c r="EJ483" s="1"/>
      <c r="EK483" s="1"/>
      <c r="EL483" s="1"/>
      <c r="EM483" s="1"/>
      <c r="EN483" s="1"/>
      <c r="EO483" s="1"/>
      <c r="EP483" s="1"/>
    </row>
    <row r="484" spans="1:14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"/>
      <c r="DM484" s="1"/>
      <c r="DN484" s="1"/>
      <c r="DO484" s="1"/>
      <c r="DP484" s="1"/>
      <c r="DQ484" s="1"/>
      <c r="DR484" s="1"/>
      <c r="DS484" s="1"/>
      <c r="DT484" s="1"/>
      <c r="DU484" s="1"/>
      <c r="DV484" s="1"/>
      <c r="DW484" s="1"/>
      <c r="DX484" s="1"/>
      <c r="DY484" s="1"/>
      <c r="DZ484" s="1"/>
      <c r="EA484" s="1"/>
      <c r="EB484" s="1"/>
      <c r="EC484" s="1"/>
      <c r="ED484" s="1"/>
      <c r="EE484" s="1"/>
      <c r="EF484" s="1"/>
      <c r="EG484" s="1"/>
      <c r="EH484" s="1"/>
      <c r="EI484" s="1"/>
      <c r="EJ484" s="1"/>
      <c r="EK484" s="1"/>
      <c r="EL484" s="1"/>
      <c r="EM484" s="1"/>
      <c r="EN484" s="1"/>
      <c r="EO484" s="1"/>
      <c r="EP484" s="1"/>
    </row>
    <row r="485" spans="1:14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</row>
    <row r="486" spans="1:14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"/>
      <c r="DM486" s="1"/>
      <c r="DN486" s="1"/>
      <c r="DO486" s="1"/>
      <c r="DP486" s="1"/>
      <c r="DQ486" s="1"/>
      <c r="DR486" s="1"/>
      <c r="DS486" s="1"/>
      <c r="DT486" s="1"/>
      <c r="DU486" s="1"/>
      <c r="DV486" s="1"/>
      <c r="DW486" s="1"/>
      <c r="DX486" s="1"/>
      <c r="DY486" s="1"/>
      <c r="DZ486" s="1"/>
      <c r="EA486" s="1"/>
      <c r="EB486" s="1"/>
      <c r="EC486" s="1"/>
      <c r="ED486" s="1"/>
      <c r="EE486" s="1"/>
      <c r="EF486" s="1"/>
      <c r="EG486" s="1"/>
      <c r="EH486" s="1"/>
      <c r="EI486" s="1"/>
      <c r="EJ486" s="1"/>
      <c r="EK486" s="1"/>
      <c r="EL486" s="1"/>
      <c r="EM486" s="1"/>
      <c r="EN486" s="1"/>
      <c r="EO486" s="1"/>
      <c r="EP486" s="1"/>
    </row>
    <row r="487" spans="1:14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</row>
    <row r="488" spans="1:14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"/>
      <c r="DM488" s="1"/>
      <c r="DN488" s="1"/>
      <c r="DO488" s="1"/>
      <c r="DP488" s="1"/>
      <c r="DQ488" s="1"/>
      <c r="DR488" s="1"/>
      <c r="DS488" s="1"/>
      <c r="DT488" s="1"/>
      <c r="DU488" s="1"/>
      <c r="DV488" s="1"/>
      <c r="DW488" s="1"/>
      <c r="DX488" s="1"/>
      <c r="DY488" s="1"/>
      <c r="DZ488" s="1"/>
      <c r="EA488" s="1"/>
      <c r="EB488" s="1"/>
      <c r="EC488" s="1"/>
      <c r="ED488" s="1"/>
      <c r="EE488" s="1"/>
      <c r="EF488" s="1"/>
      <c r="EG488" s="1"/>
      <c r="EH488" s="1"/>
      <c r="EI488" s="1"/>
      <c r="EJ488" s="1"/>
      <c r="EK488" s="1"/>
      <c r="EL488" s="1"/>
      <c r="EM488" s="1"/>
      <c r="EN488" s="1"/>
      <c r="EO488" s="1"/>
      <c r="EP488" s="1"/>
    </row>
    <row r="489" spans="1:14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</row>
    <row r="490" spans="1:14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"/>
      <c r="DM490" s="1"/>
      <c r="DN490" s="1"/>
      <c r="DO490" s="1"/>
      <c r="DP490" s="1"/>
      <c r="DQ490" s="1"/>
      <c r="DR490" s="1"/>
      <c r="DS490" s="1"/>
      <c r="DT490" s="1"/>
      <c r="DU490" s="1"/>
      <c r="DV490" s="1"/>
      <c r="DW490" s="1"/>
      <c r="DX490" s="1"/>
      <c r="DY490" s="1"/>
      <c r="DZ490" s="1"/>
      <c r="EA490" s="1"/>
      <c r="EB490" s="1"/>
      <c r="EC490" s="1"/>
      <c r="ED490" s="1"/>
      <c r="EE490" s="1"/>
      <c r="EF490" s="1"/>
      <c r="EG490" s="1"/>
      <c r="EH490" s="1"/>
      <c r="EI490" s="1"/>
      <c r="EJ490" s="1"/>
      <c r="EK490" s="1"/>
      <c r="EL490" s="1"/>
      <c r="EM490" s="1"/>
      <c r="EN490" s="1"/>
      <c r="EO490" s="1"/>
      <c r="EP490" s="1"/>
    </row>
    <row r="491" spans="1:14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"/>
      <c r="DM491" s="1"/>
      <c r="DN491" s="1"/>
      <c r="DO491" s="1"/>
      <c r="DP491" s="1"/>
      <c r="DQ491" s="1"/>
      <c r="DR491" s="1"/>
      <c r="DS491" s="1"/>
      <c r="DT491" s="1"/>
      <c r="DU491" s="1"/>
      <c r="DV491" s="1"/>
      <c r="DW491" s="1"/>
      <c r="DX491" s="1"/>
      <c r="DY491" s="1"/>
      <c r="DZ491" s="1"/>
      <c r="EA491" s="1"/>
      <c r="EB491" s="1"/>
      <c r="EC491" s="1"/>
      <c r="ED491" s="1"/>
      <c r="EE491" s="1"/>
      <c r="EF491" s="1"/>
      <c r="EG491" s="1"/>
      <c r="EH491" s="1"/>
      <c r="EI491" s="1"/>
      <c r="EJ491" s="1"/>
      <c r="EK491" s="1"/>
      <c r="EL491" s="1"/>
      <c r="EM491" s="1"/>
      <c r="EN491" s="1"/>
      <c r="EO491" s="1"/>
      <c r="EP491" s="1"/>
    </row>
    <row r="492" spans="1:14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"/>
      <c r="DM492" s="1"/>
      <c r="DN492" s="1"/>
      <c r="DO492" s="1"/>
      <c r="DP492" s="1"/>
      <c r="DQ492" s="1"/>
      <c r="DR492" s="1"/>
      <c r="DS492" s="1"/>
      <c r="DT492" s="1"/>
      <c r="DU492" s="1"/>
      <c r="DV492" s="1"/>
      <c r="DW492" s="1"/>
      <c r="DX492" s="1"/>
      <c r="DY492" s="1"/>
      <c r="DZ492" s="1"/>
      <c r="EA492" s="1"/>
      <c r="EB492" s="1"/>
      <c r="EC492" s="1"/>
      <c r="ED492" s="1"/>
      <c r="EE492" s="1"/>
      <c r="EF492" s="1"/>
      <c r="EG492" s="1"/>
      <c r="EH492" s="1"/>
      <c r="EI492" s="1"/>
      <c r="EJ492" s="1"/>
      <c r="EK492" s="1"/>
      <c r="EL492" s="1"/>
      <c r="EM492" s="1"/>
      <c r="EN492" s="1"/>
      <c r="EO492" s="1"/>
      <c r="EP492" s="1"/>
    </row>
    <row r="493" spans="1:14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</row>
    <row r="494" spans="1:14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</row>
    <row r="495" spans="1:14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</row>
    <row r="496" spans="1:14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"/>
      <c r="DM496" s="1"/>
      <c r="DN496" s="1"/>
      <c r="DO496" s="1"/>
      <c r="DP496" s="1"/>
      <c r="DQ496" s="1"/>
      <c r="DR496" s="1"/>
      <c r="DS496" s="1"/>
      <c r="DT496" s="1"/>
      <c r="DU496" s="1"/>
      <c r="DV496" s="1"/>
      <c r="DW496" s="1"/>
      <c r="DX496" s="1"/>
      <c r="DY496" s="1"/>
      <c r="DZ496" s="1"/>
      <c r="EA496" s="1"/>
      <c r="EB496" s="1"/>
      <c r="EC496" s="1"/>
      <c r="ED496" s="1"/>
      <c r="EE496" s="1"/>
      <c r="EF496" s="1"/>
      <c r="EG496" s="1"/>
      <c r="EH496" s="1"/>
      <c r="EI496" s="1"/>
      <c r="EJ496" s="1"/>
      <c r="EK496" s="1"/>
      <c r="EL496" s="1"/>
      <c r="EM496" s="1"/>
      <c r="EN496" s="1"/>
      <c r="EO496" s="1"/>
      <c r="EP496" s="1"/>
    </row>
    <row r="497" spans="1:14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"/>
      <c r="DM497" s="1"/>
      <c r="DN497" s="1"/>
      <c r="DO497" s="1"/>
      <c r="DP497" s="1"/>
      <c r="DQ497" s="1"/>
      <c r="DR497" s="1"/>
      <c r="DS497" s="1"/>
      <c r="DT497" s="1"/>
      <c r="DU497" s="1"/>
      <c r="DV497" s="1"/>
      <c r="DW497" s="1"/>
      <c r="DX497" s="1"/>
      <c r="DY497" s="1"/>
      <c r="DZ497" s="1"/>
      <c r="EA497" s="1"/>
      <c r="EB497" s="1"/>
      <c r="EC497" s="1"/>
      <c r="ED497" s="1"/>
      <c r="EE497" s="1"/>
      <c r="EF497" s="1"/>
      <c r="EG497" s="1"/>
      <c r="EH497" s="1"/>
      <c r="EI497" s="1"/>
      <c r="EJ497" s="1"/>
      <c r="EK497" s="1"/>
      <c r="EL497" s="1"/>
      <c r="EM497" s="1"/>
      <c r="EN497" s="1"/>
      <c r="EO497" s="1"/>
      <c r="EP497" s="1"/>
    </row>
    <row r="498" spans="1:14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"/>
      <c r="DM498" s="1"/>
      <c r="DN498" s="1"/>
      <c r="DO498" s="1"/>
      <c r="DP498" s="1"/>
      <c r="DQ498" s="1"/>
      <c r="DR498" s="1"/>
      <c r="DS498" s="1"/>
      <c r="DT498" s="1"/>
      <c r="DU498" s="1"/>
      <c r="DV498" s="1"/>
      <c r="DW498" s="1"/>
      <c r="DX498" s="1"/>
      <c r="DY498" s="1"/>
      <c r="DZ498" s="1"/>
      <c r="EA498" s="1"/>
      <c r="EB498" s="1"/>
      <c r="EC498" s="1"/>
      <c r="ED498" s="1"/>
      <c r="EE498" s="1"/>
      <c r="EF498" s="1"/>
      <c r="EG498" s="1"/>
      <c r="EH498" s="1"/>
      <c r="EI498" s="1"/>
      <c r="EJ498" s="1"/>
      <c r="EK498" s="1"/>
      <c r="EL498" s="1"/>
      <c r="EM498" s="1"/>
      <c r="EN498" s="1"/>
      <c r="EO498" s="1"/>
      <c r="EP498" s="1"/>
    </row>
    <row r="499" spans="1:14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"/>
      <c r="DM499" s="1"/>
      <c r="DN499" s="1"/>
      <c r="DO499" s="1"/>
      <c r="DP499" s="1"/>
      <c r="DQ499" s="1"/>
      <c r="DR499" s="1"/>
      <c r="DS499" s="1"/>
      <c r="DT499" s="1"/>
      <c r="DU499" s="1"/>
      <c r="DV499" s="1"/>
      <c r="DW499" s="1"/>
      <c r="DX499" s="1"/>
      <c r="DY499" s="1"/>
      <c r="DZ499" s="1"/>
      <c r="EA499" s="1"/>
      <c r="EB499" s="1"/>
      <c r="EC499" s="1"/>
      <c r="ED499" s="1"/>
      <c r="EE499" s="1"/>
      <c r="EF499" s="1"/>
      <c r="EG499" s="1"/>
      <c r="EH499" s="1"/>
      <c r="EI499" s="1"/>
      <c r="EJ499" s="1"/>
      <c r="EK499" s="1"/>
      <c r="EL499" s="1"/>
      <c r="EM499" s="1"/>
      <c r="EN499" s="1"/>
      <c r="EO499" s="1"/>
      <c r="EP499" s="1"/>
    </row>
    <row r="500" spans="1:14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"/>
      <c r="DM500" s="1"/>
      <c r="DN500" s="1"/>
      <c r="DO500" s="1"/>
      <c r="DP500" s="1"/>
      <c r="DQ500" s="1"/>
      <c r="DR500" s="1"/>
      <c r="DS500" s="1"/>
      <c r="DT500" s="1"/>
      <c r="DU500" s="1"/>
      <c r="DV500" s="1"/>
      <c r="DW500" s="1"/>
      <c r="DX500" s="1"/>
      <c r="DY500" s="1"/>
      <c r="DZ500" s="1"/>
      <c r="EA500" s="1"/>
      <c r="EB500" s="1"/>
      <c r="EC500" s="1"/>
      <c r="ED500" s="1"/>
      <c r="EE500" s="1"/>
      <c r="EF500" s="1"/>
      <c r="EG500" s="1"/>
      <c r="EH500" s="1"/>
      <c r="EI500" s="1"/>
      <c r="EJ500" s="1"/>
      <c r="EK500" s="1"/>
      <c r="EL500" s="1"/>
      <c r="EM500" s="1"/>
      <c r="EN500" s="1"/>
      <c r="EO500" s="1"/>
      <c r="EP500" s="1"/>
    </row>
    <row r="501" spans="1:14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"/>
      <c r="DM501" s="1"/>
      <c r="DN501" s="1"/>
      <c r="DO501" s="1"/>
      <c r="DP501" s="1"/>
      <c r="DQ501" s="1"/>
      <c r="DR501" s="1"/>
      <c r="DS501" s="1"/>
      <c r="DT501" s="1"/>
      <c r="DU501" s="1"/>
      <c r="DV501" s="1"/>
      <c r="DW501" s="1"/>
      <c r="DX501" s="1"/>
      <c r="DY501" s="1"/>
      <c r="DZ501" s="1"/>
      <c r="EA501" s="1"/>
      <c r="EB501" s="1"/>
      <c r="EC501" s="1"/>
      <c r="ED501" s="1"/>
      <c r="EE501" s="1"/>
      <c r="EF501" s="1"/>
      <c r="EG501" s="1"/>
      <c r="EH501" s="1"/>
      <c r="EI501" s="1"/>
      <c r="EJ501" s="1"/>
      <c r="EK501" s="1"/>
      <c r="EL501" s="1"/>
      <c r="EM501" s="1"/>
      <c r="EN501" s="1"/>
      <c r="EO501" s="1"/>
      <c r="EP501" s="1"/>
    </row>
    <row r="502" spans="1:14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</row>
    <row r="503" spans="1:14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"/>
      <c r="DM503" s="1"/>
      <c r="DN503" s="1"/>
      <c r="DO503" s="1"/>
      <c r="DP503" s="1"/>
      <c r="DQ503" s="1"/>
      <c r="DR503" s="1"/>
      <c r="DS503" s="1"/>
      <c r="DT503" s="1"/>
      <c r="DU503" s="1"/>
      <c r="DV503" s="1"/>
      <c r="DW503" s="1"/>
      <c r="DX503" s="1"/>
      <c r="DY503" s="1"/>
      <c r="DZ503" s="1"/>
      <c r="EA503" s="1"/>
      <c r="EB503" s="1"/>
      <c r="EC503" s="1"/>
      <c r="ED503" s="1"/>
      <c r="EE503" s="1"/>
      <c r="EF503" s="1"/>
      <c r="EG503" s="1"/>
      <c r="EH503" s="1"/>
      <c r="EI503" s="1"/>
      <c r="EJ503" s="1"/>
      <c r="EK503" s="1"/>
      <c r="EL503" s="1"/>
      <c r="EM503" s="1"/>
      <c r="EN503" s="1"/>
      <c r="EO503" s="1"/>
      <c r="EP503" s="1"/>
    </row>
    <row r="504" spans="1:14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"/>
      <c r="DM504" s="1"/>
      <c r="DN504" s="1"/>
      <c r="DO504" s="1"/>
      <c r="DP504" s="1"/>
      <c r="DQ504" s="1"/>
      <c r="DR504" s="1"/>
      <c r="DS504" s="1"/>
      <c r="DT504" s="1"/>
      <c r="DU504" s="1"/>
      <c r="DV504" s="1"/>
      <c r="DW504" s="1"/>
      <c r="DX504" s="1"/>
      <c r="DY504" s="1"/>
      <c r="DZ504" s="1"/>
      <c r="EA504" s="1"/>
      <c r="EB504" s="1"/>
      <c r="EC504" s="1"/>
      <c r="ED504" s="1"/>
      <c r="EE504" s="1"/>
      <c r="EF504" s="1"/>
      <c r="EG504" s="1"/>
      <c r="EH504" s="1"/>
      <c r="EI504" s="1"/>
      <c r="EJ504" s="1"/>
      <c r="EK504" s="1"/>
      <c r="EL504" s="1"/>
      <c r="EM504" s="1"/>
      <c r="EN504" s="1"/>
      <c r="EO504" s="1"/>
      <c r="EP504" s="1"/>
    </row>
    <row r="505" spans="1:14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"/>
      <c r="DM505" s="1"/>
      <c r="DN505" s="1"/>
      <c r="DO505" s="1"/>
      <c r="DP505" s="1"/>
      <c r="DQ505" s="1"/>
      <c r="DR505" s="1"/>
      <c r="DS505" s="1"/>
      <c r="DT505" s="1"/>
      <c r="DU505" s="1"/>
      <c r="DV505" s="1"/>
      <c r="DW505" s="1"/>
      <c r="DX505" s="1"/>
      <c r="DY505" s="1"/>
      <c r="DZ505" s="1"/>
      <c r="EA505" s="1"/>
      <c r="EB505" s="1"/>
      <c r="EC505" s="1"/>
      <c r="ED505" s="1"/>
      <c r="EE505" s="1"/>
      <c r="EF505" s="1"/>
      <c r="EG505" s="1"/>
      <c r="EH505" s="1"/>
      <c r="EI505" s="1"/>
      <c r="EJ505" s="1"/>
      <c r="EK505" s="1"/>
      <c r="EL505" s="1"/>
      <c r="EM505" s="1"/>
      <c r="EN505" s="1"/>
      <c r="EO505" s="1"/>
      <c r="EP505" s="1"/>
    </row>
    <row r="506" spans="1:14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"/>
      <c r="DM506" s="1"/>
      <c r="DN506" s="1"/>
      <c r="DO506" s="1"/>
      <c r="DP506" s="1"/>
      <c r="DQ506" s="1"/>
      <c r="DR506" s="1"/>
      <c r="DS506" s="1"/>
      <c r="DT506" s="1"/>
      <c r="DU506" s="1"/>
      <c r="DV506" s="1"/>
      <c r="DW506" s="1"/>
      <c r="DX506" s="1"/>
      <c r="DY506" s="1"/>
      <c r="DZ506" s="1"/>
      <c r="EA506" s="1"/>
      <c r="EB506" s="1"/>
      <c r="EC506" s="1"/>
      <c r="ED506" s="1"/>
      <c r="EE506" s="1"/>
      <c r="EF506" s="1"/>
      <c r="EG506" s="1"/>
      <c r="EH506" s="1"/>
      <c r="EI506" s="1"/>
      <c r="EJ506" s="1"/>
      <c r="EK506" s="1"/>
      <c r="EL506" s="1"/>
      <c r="EM506" s="1"/>
      <c r="EN506" s="1"/>
      <c r="EO506" s="1"/>
      <c r="EP506" s="1"/>
    </row>
    <row r="507" spans="1:14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"/>
      <c r="DM507" s="1"/>
      <c r="DN507" s="1"/>
      <c r="DO507" s="1"/>
      <c r="DP507" s="1"/>
      <c r="DQ507" s="1"/>
      <c r="DR507" s="1"/>
      <c r="DS507" s="1"/>
      <c r="DT507" s="1"/>
      <c r="DU507" s="1"/>
      <c r="DV507" s="1"/>
      <c r="DW507" s="1"/>
      <c r="DX507" s="1"/>
      <c r="DY507" s="1"/>
      <c r="DZ507" s="1"/>
      <c r="EA507" s="1"/>
      <c r="EB507" s="1"/>
      <c r="EC507" s="1"/>
      <c r="ED507" s="1"/>
      <c r="EE507" s="1"/>
      <c r="EF507" s="1"/>
      <c r="EG507" s="1"/>
      <c r="EH507" s="1"/>
      <c r="EI507" s="1"/>
      <c r="EJ507" s="1"/>
      <c r="EK507" s="1"/>
      <c r="EL507" s="1"/>
      <c r="EM507" s="1"/>
      <c r="EN507" s="1"/>
      <c r="EO507" s="1"/>
      <c r="EP507" s="1"/>
    </row>
    <row r="508" spans="1:14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"/>
      <c r="DM508" s="1"/>
      <c r="DN508" s="1"/>
      <c r="DO508" s="1"/>
      <c r="DP508" s="1"/>
      <c r="DQ508" s="1"/>
      <c r="DR508" s="1"/>
      <c r="DS508" s="1"/>
      <c r="DT508" s="1"/>
      <c r="DU508" s="1"/>
      <c r="DV508" s="1"/>
      <c r="DW508" s="1"/>
      <c r="DX508" s="1"/>
      <c r="DY508" s="1"/>
      <c r="DZ508" s="1"/>
      <c r="EA508" s="1"/>
      <c r="EB508" s="1"/>
      <c r="EC508" s="1"/>
      <c r="ED508" s="1"/>
      <c r="EE508" s="1"/>
      <c r="EF508" s="1"/>
      <c r="EG508" s="1"/>
      <c r="EH508" s="1"/>
      <c r="EI508" s="1"/>
      <c r="EJ508" s="1"/>
      <c r="EK508" s="1"/>
      <c r="EL508" s="1"/>
      <c r="EM508" s="1"/>
      <c r="EN508" s="1"/>
      <c r="EO508" s="1"/>
      <c r="EP508" s="1"/>
    </row>
    <row r="509" spans="1:14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</row>
    <row r="510" spans="1:14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</row>
    <row r="511" spans="1:14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"/>
      <c r="DM511" s="1"/>
      <c r="DN511" s="1"/>
      <c r="DO511" s="1"/>
      <c r="DP511" s="1"/>
      <c r="DQ511" s="1"/>
      <c r="DR511" s="1"/>
      <c r="DS511" s="1"/>
      <c r="DT511" s="1"/>
      <c r="DU511" s="1"/>
      <c r="DV511" s="1"/>
      <c r="DW511" s="1"/>
      <c r="DX511" s="1"/>
      <c r="DY511" s="1"/>
      <c r="DZ511" s="1"/>
      <c r="EA511" s="1"/>
      <c r="EB511" s="1"/>
      <c r="EC511" s="1"/>
      <c r="ED511" s="1"/>
      <c r="EE511" s="1"/>
      <c r="EF511" s="1"/>
      <c r="EG511" s="1"/>
      <c r="EH511" s="1"/>
      <c r="EI511" s="1"/>
      <c r="EJ511" s="1"/>
      <c r="EK511" s="1"/>
      <c r="EL511" s="1"/>
      <c r="EM511" s="1"/>
      <c r="EN511" s="1"/>
      <c r="EO511" s="1"/>
      <c r="EP511" s="1"/>
    </row>
    <row r="512" spans="1:14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</row>
    <row r="513" spans="1:14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"/>
      <c r="DM513" s="1"/>
      <c r="DN513" s="1"/>
      <c r="DO513" s="1"/>
      <c r="DP513" s="1"/>
      <c r="DQ513" s="1"/>
      <c r="DR513" s="1"/>
      <c r="DS513" s="1"/>
      <c r="DT513" s="1"/>
      <c r="DU513" s="1"/>
      <c r="DV513" s="1"/>
      <c r="DW513" s="1"/>
      <c r="DX513" s="1"/>
      <c r="DY513" s="1"/>
      <c r="DZ513" s="1"/>
      <c r="EA513" s="1"/>
      <c r="EB513" s="1"/>
      <c r="EC513" s="1"/>
      <c r="ED513" s="1"/>
      <c r="EE513" s="1"/>
      <c r="EF513" s="1"/>
      <c r="EG513" s="1"/>
      <c r="EH513" s="1"/>
      <c r="EI513" s="1"/>
      <c r="EJ513" s="1"/>
      <c r="EK513" s="1"/>
      <c r="EL513" s="1"/>
      <c r="EM513" s="1"/>
      <c r="EN513" s="1"/>
      <c r="EO513" s="1"/>
      <c r="EP513" s="1"/>
    </row>
    <row r="514" spans="1:14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"/>
      <c r="DM514" s="1"/>
      <c r="DN514" s="1"/>
      <c r="DO514" s="1"/>
      <c r="DP514" s="1"/>
      <c r="DQ514" s="1"/>
      <c r="DR514" s="1"/>
      <c r="DS514" s="1"/>
      <c r="DT514" s="1"/>
      <c r="DU514" s="1"/>
      <c r="DV514" s="1"/>
      <c r="DW514" s="1"/>
      <c r="DX514" s="1"/>
      <c r="DY514" s="1"/>
      <c r="DZ514" s="1"/>
      <c r="EA514" s="1"/>
      <c r="EB514" s="1"/>
      <c r="EC514" s="1"/>
      <c r="ED514" s="1"/>
      <c r="EE514" s="1"/>
      <c r="EF514" s="1"/>
      <c r="EG514" s="1"/>
      <c r="EH514" s="1"/>
      <c r="EI514" s="1"/>
      <c r="EJ514" s="1"/>
      <c r="EK514" s="1"/>
      <c r="EL514" s="1"/>
      <c r="EM514" s="1"/>
      <c r="EN514" s="1"/>
      <c r="EO514" s="1"/>
      <c r="EP514" s="1"/>
    </row>
    <row r="515" spans="1:14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"/>
      <c r="DM515" s="1"/>
      <c r="DN515" s="1"/>
      <c r="DO515" s="1"/>
      <c r="DP515" s="1"/>
      <c r="DQ515" s="1"/>
      <c r="DR515" s="1"/>
      <c r="DS515" s="1"/>
      <c r="DT515" s="1"/>
      <c r="DU515" s="1"/>
      <c r="DV515" s="1"/>
      <c r="DW515" s="1"/>
      <c r="DX515" s="1"/>
      <c r="DY515" s="1"/>
      <c r="DZ515" s="1"/>
      <c r="EA515" s="1"/>
      <c r="EB515" s="1"/>
      <c r="EC515" s="1"/>
      <c r="ED515" s="1"/>
      <c r="EE515" s="1"/>
      <c r="EF515" s="1"/>
      <c r="EG515" s="1"/>
      <c r="EH515" s="1"/>
      <c r="EI515" s="1"/>
      <c r="EJ515" s="1"/>
      <c r="EK515" s="1"/>
      <c r="EL515" s="1"/>
      <c r="EM515" s="1"/>
      <c r="EN515" s="1"/>
      <c r="EO515" s="1"/>
      <c r="EP515" s="1"/>
    </row>
    <row r="516" spans="1:14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"/>
      <c r="DM516" s="1"/>
      <c r="DN516" s="1"/>
      <c r="DO516" s="1"/>
      <c r="DP516" s="1"/>
      <c r="DQ516" s="1"/>
      <c r="DR516" s="1"/>
      <c r="DS516" s="1"/>
      <c r="DT516" s="1"/>
      <c r="DU516" s="1"/>
      <c r="DV516" s="1"/>
      <c r="DW516" s="1"/>
      <c r="DX516" s="1"/>
      <c r="DY516" s="1"/>
      <c r="DZ516" s="1"/>
      <c r="EA516" s="1"/>
      <c r="EB516" s="1"/>
      <c r="EC516" s="1"/>
      <c r="ED516" s="1"/>
      <c r="EE516" s="1"/>
      <c r="EF516" s="1"/>
      <c r="EG516" s="1"/>
      <c r="EH516" s="1"/>
      <c r="EI516" s="1"/>
      <c r="EJ516" s="1"/>
      <c r="EK516" s="1"/>
      <c r="EL516" s="1"/>
      <c r="EM516" s="1"/>
      <c r="EN516" s="1"/>
      <c r="EO516" s="1"/>
      <c r="EP516" s="1"/>
    </row>
    <row r="517" spans="1:14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"/>
      <c r="DM517" s="1"/>
      <c r="DN517" s="1"/>
      <c r="DO517" s="1"/>
      <c r="DP517" s="1"/>
      <c r="DQ517" s="1"/>
      <c r="DR517" s="1"/>
      <c r="DS517" s="1"/>
      <c r="DT517" s="1"/>
      <c r="DU517" s="1"/>
      <c r="DV517" s="1"/>
      <c r="DW517" s="1"/>
      <c r="DX517" s="1"/>
      <c r="DY517" s="1"/>
      <c r="DZ517" s="1"/>
      <c r="EA517" s="1"/>
      <c r="EB517" s="1"/>
      <c r="EC517" s="1"/>
      <c r="ED517" s="1"/>
      <c r="EE517" s="1"/>
      <c r="EF517" s="1"/>
      <c r="EG517" s="1"/>
      <c r="EH517" s="1"/>
      <c r="EI517" s="1"/>
      <c r="EJ517" s="1"/>
      <c r="EK517" s="1"/>
      <c r="EL517" s="1"/>
      <c r="EM517" s="1"/>
      <c r="EN517" s="1"/>
      <c r="EO517" s="1"/>
      <c r="EP517" s="1"/>
    </row>
    <row r="518" spans="1:14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"/>
      <c r="DM518" s="1"/>
      <c r="DN518" s="1"/>
      <c r="DO518" s="1"/>
      <c r="DP518" s="1"/>
      <c r="DQ518" s="1"/>
      <c r="DR518" s="1"/>
      <c r="DS518" s="1"/>
      <c r="DT518" s="1"/>
      <c r="DU518" s="1"/>
      <c r="DV518" s="1"/>
      <c r="DW518" s="1"/>
      <c r="DX518" s="1"/>
      <c r="DY518" s="1"/>
      <c r="DZ518" s="1"/>
      <c r="EA518" s="1"/>
      <c r="EB518" s="1"/>
      <c r="EC518" s="1"/>
      <c r="ED518" s="1"/>
      <c r="EE518" s="1"/>
      <c r="EF518" s="1"/>
      <c r="EG518" s="1"/>
      <c r="EH518" s="1"/>
      <c r="EI518" s="1"/>
      <c r="EJ518" s="1"/>
      <c r="EK518" s="1"/>
      <c r="EL518" s="1"/>
      <c r="EM518" s="1"/>
      <c r="EN518" s="1"/>
      <c r="EO518" s="1"/>
      <c r="EP518" s="1"/>
    </row>
    <row r="519" spans="1:14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"/>
      <c r="DM519" s="1"/>
      <c r="DN519" s="1"/>
      <c r="DO519" s="1"/>
      <c r="DP519" s="1"/>
      <c r="DQ519" s="1"/>
      <c r="DR519" s="1"/>
      <c r="DS519" s="1"/>
      <c r="DT519" s="1"/>
      <c r="DU519" s="1"/>
      <c r="DV519" s="1"/>
      <c r="DW519" s="1"/>
      <c r="DX519" s="1"/>
      <c r="DY519" s="1"/>
      <c r="DZ519" s="1"/>
      <c r="EA519" s="1"/>
      <c r="EB519" s="1"/>
      <c r="EC519" s="1"/>
      <c r="ED519" s="1"/>
      <c r="EE519" s="1"/>
      <c r="EF519" s="1"/>
      <c r="EG519" s="1"/>
      <c r="EH519" s="1"/>
      <c r="EI519" s="1"/>
      <c r="EJ519" s="1"/>
      <c r="EK519" s="1"/>
      <c r="EL519" s="1"/>
      <c r="EM519" s="1"/>
      <c r="EN519" s="1"/>
      <c r="EO519" s="1"/>
      <c r="EP519" s="1"/>
    </row>
    <row r="520" spans="1:14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</row>
    <row r="521" spans="1:14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"/>
      <c r="DM521" s="1"/>
      <c r="DN521" s="1"/>
      <c r="DO521" s="1"/>
      <c r="DP521" s="1"/>
      <c r="DQ521" s="1"/>
      <c r="DR521" s="1"/>
      <c r="DS521" s="1"/>
      <c r="DT521" s="1"/>
      <c r="DU521" s="1"/>
      <c r="DV521" s="1"/>
      <c r="DW521" s="1"/>
      <c r="DX521" s="1"/>
      <c r="DY521" s="1"/>
      <c r="DZ521" s="1"/>
      <c r="EA521" s="1"/>
      <c r="EB521" s="1"/>
      <c r="EC521" s="1"/>
      <c r="ED521" s="1"/>
      <c r="EE521" s="1"/>
      <c r="EF521" s="1"/>
      <c r="EG521" s="1"/>
      <c r="EH521" s="1"/>
      <c r="EI521" s="1"/>
      <c r="EJ521" s="1"/>
      <c r="EK521" s="1"/>
      <c r="EL521" s="1"/>
      <c r="EM521" s="1"/>
      <c r="EN521" s="1"/>
      <c r="EO521" s="1"/>
      <c r="EP521" s="1"/>
    </row>
    <row r="522" spans="1:14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"/>
      <c r="DM522" s="1"/>
      <c r="DN522" s="1"/>
      <c r="DO522" s="1"/>
      <c r="DP522" s="1"/>
      <c r="DQ522" s="1"/>
      <c r="DR522" s="1"/>
      <c r="DS522" s="1"/>
      <c r="DT522" s="1"/>
      <c r="DU522" s="1"/>
      <c r="DV522" s="1"/>
      <c r="DW522" s="1"/>
      <c r="DX522" s="1"/>
      <c r="DY522" s="1"/>
      <c r="DZ522" s="1"/>
      <c r="EA522" s="1"/>
      <c r="EB522" s="1"/>
      <c r="EC522" s="1"/>
      <c r="ED522" s="1"/>
      <c r="EE522" s="1"/>
      <c r="EF522" s="1"/>
      <c r="EG522" s="1"/>
      <c r="EH522" s="1"/>
      <c r="EI522" s="1"/>
      <c r="EJ522" s="1"/>
      <c r="EK522" s="1"/>
      <c r="EL522" s="1"/>
      <c r="EM522" s="1"/>
      <c r="EN522" s="1"/>
      <c r="EO522" s="1"/>
      <c r="EP522" s="1"/>
    </row>
    <row r="523" spans="1:14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"/>
      <c r="DM523" s="1"/>
      <c r="DN523" s="1"/>
      <c r="DO523" s="1"/>
      <c r="DP523" s="1"/>
      <c r="DQ523" s="1"/>
      <c r="DR523" s="1"/>
      <c r="DS523" s="1"/>
      <c r="DT523" s="1"/>
      <c r="DU523" s="1"/>
      <c r="DV523" s="1"/>
      <c r="DW523" s="1"/>
      <c r="DX523" s="1"/>
      <c r="DY523" s="1"/>
      <c r="DZ523" s="1"/>
      <c r="EA523" s="1"/>
      <c r="EB523" s="1"/>
      <c r="EC523" s="1"/>
      <c r="ED523" s="1"/>
      <c r="EE523" s="1"/>
      <c r="EF523" s="1"/>
      <c r="EG523" s="1"/>
      <c r="EH523" s="1"/>
      <c r="EI523" s="1"/>
      <c r="EJ523" s="1"/>
      <c r="EK523" s="1"/>
      <c r="EL523" s="1"/>
      <c r="EM523" s="1"/>
      <c r="EN523" s="1"/>
      <c r="EO523" s="1"/>
      <c r="EP523" s="1"/>
    </row>
    <row r="524" spans="1:14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"/>
      <c r="DM524" s="1"/>
      <c r="DN524" s="1"/>
      <c r="DO524" s="1"/>
      <c r="DP524" s="1"/>
      <c r="DQ524" s="1"/>
      <c r="DR524" s="1"/>
      <c r="DS524" s="1"/>
      <c r="DT524" s="1"/>
      <c r="DU524" s="1"/>
      <c r="DV524" s="1"/>
      <c r="DW524" s="1"/>
      <c r="DX524" s="1"/>
      <c r="DY524" s="1"/>
      <c r="DZ524" s="1"/>
      <c r="EA524" s="1"/>
      <c r="EB524" s="1"/>
      <c r="EC524" s="1"/>
      <c r="ED524" s="1"/>
      <c r="EE524" s="1"/>
      <c r="EF524" s="1"/>
      <c r="EG524" s="1"/>
      <c r="EH524" s="1"/>
      <c r="EI524" s="1"/>
      <c r="EJ524" s="1"/>
      <c r="EK524" s="1"/>
      <c r="EL524" s="1"/>
      <c r="EM524" s="1"/>
      <c r="EN524" s="1"/>
      <c r="EO524" s="1"/>
      <c r="EP524" s="1"/>
    </row>
    <row r="525" spans="1:14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"/>
      <c r="DM525" s="1"/>
      <c r="DN525" s="1"/>
      <c r="DO525" s="1"/>
      <c r="DP525" s="1"/>
      <c r="DQ525" s="1"/>
      <c r="DR525" s="1"/>
      <c r="DS525" s="1"/>
      <c r="DT525" s="1"/>
      <c r="DU525" s="1"/>
      <c r="DV525" s="1"/>
      <c r="DW525" s="1"/>
      <c r="DX525" s="1"/>
      <c r="DY525" s="1"/>
      <c r="DZ525" s="1"/>
      <c r="EA525" s="1"/>
      <c r="EB525" s="1"/>
      <c r="EC525" s="1"/>
      <c r="ED525" s="1"/>
      <c r="EE525" s="1"/>
      <c r="EF525" s="1"/>
      <c r="EG525" s="1"/>
      <c r="EH525" s="1"/>
      <c r="EI525" s="1"/>
      <c r="EJ525" s="1"/>
      <c r="EK525" s="1"/>
      <c r="EL525" s="1"/>
      <c r="EM525" s="1"/>
      <c r="EN525" s="1"/>
      <c r="EO525" s="1"/>
      <c r="EP525" s="1"/>
    </row>
    <row r="526" spans="1:14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</row>
    <row r="527" spans="1:14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"/>
      <c r="DM527" s="1"/>
      <c r="DN527" s="1"/>
      <c r="DO527" s="1"/>
      <c r="DP527" s="1"/>
      <c r="DQ527" s="1"/>
      <c r="DR527" s="1"/>
      <c r="DS527" s="1"/>
      <c r="DT527" s="1"/>
      <c r="DU527" s="1"/>
      <c r="DV527" s="1"/>
      <c r="DW527" s="1"/>
      <c r="DX527" s="1"/>
      <c r="DY527" s="1"/>
      <c r="DZ527" s="1"/>
      <c r="EA527" s="1"/>
      <c r="EB527" s="1"/>
      <c r="EC527" s="1"/>
      <c r="ED527" s="1"/>
      <c r="EE527" s="1"/>
      <c r="EF527" s="1"/>
      <c r="EG527" s="1"/>
      <c r="EH527" s="1"/>
      <c r="EI527" s="1"/>
      <c r="EJ527" s="1"/>
      <c r="EK527" s="1"/>
      <c r="EL527" s="1"/>
      <c r="EM527" s="1"/>
      <c r="EN527" s="1"/>
      <c r="EO527" s="1"/>
      <c r="EP527" s="1"/>
    </row>
    <row r="528" spans="1:14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</row>
    <row r="529" spans="1:14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"/>
      <c r="DM529" s="1"/>
      <c r="DN529" s="1"/>
      <c r="DO529" s="1"/>
      <c r="DP529" s="1"/>
      <c r="DQ529" s="1"/>
      <c r="DR529" s="1"/>
      <c r="DS529" s="1"/>
      <c r="DT529" s="1"/>
      <c r="DU529" s="1"/>
      <c r="DV529" s="1"/>
      <c r="DW529" s="1"/>
      <c r="DX529" s="1"/>
      <c r="DY529" s="1"/>
      <c r="DZ529" s="1"/>
      <c r="EA529" s="1"/>
      <c r="EB529" s="1"/>
      <c r="EC529" s="1"/>
      <c r="ED529" s="1"/>
      <c r="EE529" s="1"/>
      <c r="EF529" s="1"/>
      <c r="EG529" s="1"/>
      <c r="EH529" s="1"/>
      <c r="EI529" s="1"/>
      <c r="EJ529" s="1"/>
      <c r="EK529" s="1"/>
      <c r="EL529" s="1"/>
      <c r="EM529" s="1"/>
      <c r="EN529" s="1"/>
      <c r="EO529" s="1"/>
      <c r="EP529" s="1"/>
    </row>
    <row r="530" spans="1:14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"/>
      <c r="DM530" s="1"/>
      <c r="DN530" s="1"/>
      <c r="DO530" s="1"/>
      <c r="DP530" s="1"/>
      <c r="DQ530" s="1"/>
      <c r="DR530" s="1"/>
      <c r="DS530" s="1"/>
      <c r="DT530" s="1"/>
      <c r="DU530" s="1"/>
      <c r="DV530" s="1"/>
      <c r="DW530" s="1"/>
      <c r="DX530" s="1"/>
      <c r="DY530" s="1"/>
      <c r="DZ530" s="1"/>
      <c r="EA530" s="1"/>
      <c r="EB530" s="1"/>
      <c r="EC530" s="1"/>
      <c r="ED530" s="1"/>
      <c r="EE530" s="1"/>
      <c r="EF530" s="1"/>
      <c r="EG530" s="1"/>
      <c r="EH530" s="1"/>
      <c r="EI530" s="1"/>
      <c r="EJ530" s="1"/>
      <c r="EK530" s="1"/>
      <c r="EL530" s="1"/>
      <c r="EM530" s="1"/>
      <c r="EN530" s="1"/>
      <c r="EO530" s="1"/>
      <c r="EP530" s="1"/>
    </row>
    <row r="531" spans="1:14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</row>
    <row r="532" spans="1:14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"/>
      <c r="DM532" s="1"/>
      <c r="DN532" s="1"/>
      <c r="DO532" s="1"/>
      <c r="DP532" s="1"/>
      <c r="DQ532" s="1"/>
      <c r="DR532" s="1"/>
      <c r="DS532" s="1"/>
      <c r="DT532" s="1"/>
      <c r="DU532" s="1"/>
      <c r="DV532" s="1"/>
      <c r="DW532" s="1"/>
      <c r="DX532" s="1"/>
      <c r="DY532" s="1"/>
      <c r="DZ532" s="1"/>
      <c r="EA532" s="1"/>
      <c r="EB532" s="1"/>
      <c r="EC532" s="1"/>
      <c r="ED532" s="1"/>
      <c r="EE532" s="1"/>
      <c r="EF532" s="1"/>
      <c r="EG532" s="1"/>
      <c r="EH532" s="1"/>
      <c r="EI532" s="1"/>
      <c r="EJ532" s="1"/>
      <c r="EK532" s="1"/>
      <c r="EL532" s="1"/>
      <c r="EM532" s="1"/>
      <c r="EN532" s="1"/>
      <c r="EO532" s="1"/>
      <c r="EP532" s="1"/>
    </row>
    <row r="533" spans="1:14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"/>
      <c r="DM533" s="1"/>
      <c r="DN533" s="1"/>
      <c r="DO533" s="1"/>
      <c r="DP533" s="1"/>
      <c r="DQ533" s="1"/>
      <c r="DR533" s="1"/>
      <c r="DS533" s="1"/>
      <c r="DT533" s="1"/>
      <c r="DU533" s="1"/>
      <c r="DV533" s="1"/>
      <c r="DW533" s="1"/>
      <c r="DX533" s="1"/>
      <c r="DY533" s="1"/>
      <c r="DZ533" s="1"/>
      <c r="EA533" s="1"/>
      <c r="EB533" s="1"/>
      <c r="EC533" s="1"/>
      <c r="ED533" s="1"/>
      <c r="EE533" s="1"/>
      <c r="EF533" s="1"/>
      <c r="EG533" s="1"/>
      <c r="EH533" s="1"/>
      <c r="EI533" s="1"/>
      <c r="EJ533" s="1"/>
      <c r="EK533" s="1"/>
      <c r="EL533" s="1"/>
      <c r="EM533" s="1"/>
      <c r="EN533" s="1"/>
      <c r="EO533" s="1"/>
      <c r="EP533" s="1"/>
    </row>
    <row r="534" spans="1:14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"/>
      <c r="DM534" s="1"/>
      <c r="DN534" s="1"/>
      <c r="DO534" s="1"/>
      <c r="DP534" s="1"/>
      <c r="DQ534" s="1"/>
      <c r="DR534" s="1"/>
      <c r="DS534" s="1"/>
      <c r="DT534" s="1"/>
      <c r="DU534" s="1"/>
      <c r="DV534" s="1"/>
      <c r="DW534" s="1"/>
      <c r="DX534" s="1"/>
      <c r="DY534" s="1"/>
      <c r="DZ534" s="1"/>
      <c r="EA534" s="1"/>
      <c r="EB534" s="1"/>
      <c r="EC534" s="1"/>
      <c r="ED534" s="1"/>
      <c r="EE534" s="1"/>
      <c r="EF534" s="1"/>
      <c r="EG534" s="1"/>
      <c r="EH534" s="1"/>
      <c r="EI534" s="1"/>
      <c r="EJ534" s="1"/>
      <c r="EK534" s="1"/>
      <c r="EL534" s="1"/>
      <c r="EM534" s="1"/>
      <c r="EN534" s="1"/>
      <c r="EO534" s="1"/>
      <c r="EP534" s="1"/>
    </row>
    <row r="535" spans="1:14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</row>
    <row r="536" spans="1:14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"/>
      <c r="DM536" s="1"/>
      <c r="DN536" s="1"/>
      <c r="DO536" s="1"/>
      <c r="DP536" s="1"/>
      <c r="DQ536" s="1"/>
      <c r="DR536" s="1"/>
      <c r="DS536" s="1"/>
      <c r="DT536" s="1"/>
      <c r="DU536" s="1"/>
      <c r="DV536" s="1"/>
      <c r="DW536" s="1"/>
      <c r="DX536" s="1"/>
      <c r="DY536" s="1"/>
      <c r="DZ536" s="1"/>
      <c r="EA536" s="1"/>
      <c r="EB536" s="1"/>
      <c r="EC536" s="1"/>
      <c r="ED536" s="1"/>
      <c r="EE536" s="1"/>
      <c r="EF536" s="1"/>
      <c r="EG536" s="1"/>
      <c r="EH536" s="1"/>
      <c r="EI536" s="1"/>
      <c r="EJ536" s="1"/>
      <c r="EK536" s="1"/>
      <c r="EL536" s="1"/>
      <c r="EM536" s="1"/>
      <c r="EN536" s="1"/>
      <c r="EO536" s="1"/>
      <c r="EP536" s="1"/>
    </row>
    <row r="537" spans="1:14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"/>
      <c r="DM537" s="1"/>
      <c r="DN537" s="1"/>
      <c r="DO537" s="1"/>
      <c r="DP537" s="1"/>
      <c r="DQ537" s="1"/>
      <c r="DR537" s="1"/>
      <c r="DS537" s="1"/>
      <c r="DT537" s="1"/>
      <c r="DU537" s="1"/>
      <c r="DV537" s="1"/>
      <c r="DW537" s="1"/>
      <c r="DX537" s="1"/>
      <c r="DY537" s="1"/>
      <c r="DZ537" s="1"/>
      <c r="EA537" s="1"/>
      <c r="EB537" s="1"/>
      <c r="EC537" s="1"/>
      <c r="ED537" s="1"/>
      <c r="EE537" s="1"/>
      <c r="EF537" s="1"/>
      <c r="EG537" s="1"/>
      <c r="EH537" s="1"/>
      <c r="EI537" s="1"/>
      <c r="EJ537" s="1"/>
      <c r="EK537" s="1"/>
      <c r="EL537" s="1"/>
      <c r="EM537" s="1"/>
      <c r="EN537" s="1"/>
      <c r="EO537" s="1"/>
      <c r="EP537" s="1"/>
    </row>
    <row r="538" spans="1:14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"/>
      <c r="DM538" s="1"/>
      <c r="DN538" s="1"/>
      <c r="DO538" s="1"/>
      <c r="DP538" s="1"/>
      <c r="DQ538" s="1"/>
      <c r="DR538" s="1"/>
      <c r="DS538" s="1"/>
      <c r="DT538" s="1"/>
      <c r="DU538" s="1"/>
      <c r="DV538" s="1"/>
      <c r="DW538" s="1"/>
      <c r="DX538" s="1"/>
      <c r="DY538" s="1"/>
      <c r="DZ538" s="1"/>
      <c r="EA538" s="1"/>
      <c r="EB538" s="1"/>
      <c r="EC538" s="1"/>
      <c r="ED538" s="1"/>
      <c r="EE538" s="1"/>
      <c r="EF538" s="1"/>
      <c r="EG538" s="1"/>
      <c r="EH538" s="1"/>
      <c r="EI538" s="1"/>
      <c r="EJ538" s="1"/>
      <c r="EK538" s="1"/>
      <c r="EL538" s="1"/>
      <c r="EM538" s="1"/>
      <c r="EN538" s="1"/>
      <c r="EO538" s="1"/>
      <c r="EP538" s="1"/>
    </row>
    <row r="539" spans="1:14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"/>
      <c r="DM539" s="1"/>
      <c r="DN539" s="1"/>
      <c r="DO539" s="1"/>
      <c r="DP539" s="1"/>
      <c r="DQ539" s="1"/>
      <c r="DR539" s="1"/>
      <c r="DS539" s="1"/>
      <c r="DT539" s="1"/>
      <c r="DU539" s="1"/>
      <c r="DV539" s="1"/>
      <c r="DW539" s="1"/>
      <c r="DX539" s="1"/>
      <c r="DY539" s="1"/>
      <c r="DZ539" s="1"/>
      <c r="EA539" s="1"/>
      <c r="EB539" s="1"/>
      <c r="EC539" s="1"/>
      <c r="ED539" s="1"/>
      <c r="EE539" s="1"/>
      <c r="EF539" s="1"/>
      <c r="EG539" s="1"/>
      <c r="EH539" s="1"/>
      <c r="EI539" s="1"/>
      <c r="EJ539" s="1"/>
      <c r="EK539" s="1"/>
      <c r="EL539" s="1"/>
      <c r="EM539" s="1"/>
      <c r="EN539" s="1"/>
      <c r="EO539" s="1"/>
      <c r="EP539" s="1"/>
    </row>
    <row r="540" spans="1:14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"/>
      <c r="DM540" s="1"/>
      <c r="DN540" s="1"/>
      <c r="DO540" s="1"/>
      <c r="DP540" s="1"/>
      <c r="DQ540" s="1"/>
      <c r="DR540" s="1"/>
      <c r="DS540" s="1"/>
      <c r="DT540" s="1"/>
      <c r="DU540" s="1"/>
      <c r="DV540" s="1"/>
      <c r="DW540" s="1"/>
      <c r="DX540" s="1"/>
      <c r="DY540" s="1"/>
      <c r="DZ540" s="1"/>
      <c r="EA540" s="1"/>
      <c r="EB540" s="1"/>
      <c r="EC540" s="1"/>
      <c r="ED540" s="1"/>
      <c r="EE540" s="1"/>
      <c r="EF540" s="1"/>
      <c r="EG540" s="1"/>
      <c r="EH540" s="1"/>
      <c r="EI540" s="1"/>
      <c r="EJ540" s="1"/>
      <c r="EK540" s="1"/>
      <c r="EL540" s="1"/>
      <c r="EM540" s="1"/>
      <c r="EN540" s="1"/>
      <c r="EO540" s="1"/>
      <c r="EP540" s="1"/>
    </row>
    <row r="541" spans="1:14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</row>
    <row r="542" spans="1:14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"/>
      <c r="DM542" s="1"/>
      <c r="DN542" s="1"/>
      <c r="DO542" s="1"/>
      <c r="DP542" s="1"/>
      <c r="DQ542" s="1"/>
      <c r="DR542" s="1"/>
      <c r="DS542" s="1"/>
      <c r="DT542" s="1"/>
      <c r="DU542" s="1"/>
      <c r="DV542" s="1"/>
      <c r="DW542" s="1"/>
      <c r="DX542" s="1"/>
      <c r="DY542" s="1"/>
      <c r="DZ542" s="1"/>
      <c r="EA542" s="1"/>
      <c r="EB542" s="1"/>
      <c r="EC542" s="1"/>
      <c r="ED542" s="1"/>
      <c r="EE542" s="1"/>
      <c r="EF542" s="1"/>
      <c r="EG542" s="1"/>
      <c r="EH542" s="1"/>
      <c r="EI542" s="1"/>
      <c r="EJ542" s="1"/>
      <c r="EK542" s="1"/>
      <c r="EL542" s="1"/>
      <c r="EM542" s="1"/>
      <c r="EN542" s="1"/>
      <c r="EO542" s="1"/>
      <c r="EP542" s="1"/>
    </row>
    <row r="543" spans="1:14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"/>
      <c r="DM543" s="1"/>
      <c r="DN543" s="1"/>
      <c r="DO543" s="1"/>
      <c r="DP543" s="1"/>
      <c r="DQ543" s="1"/>
      <c r="DR543" s="1"/>
      <c r="DS543" s="1"/>
      <c r="DT543" s="1"/>
      <c r="DU543" s="1"/>
      <c r="DV543" s="1"/>
      <c r="DW543" s="1"/>
      <c r="DX543" s="1"/>
      <c r="DY543" s="1"/>
      <c r="DZ543" s="1"/>
      <c r="EA543" s="1"/>
      <c r="EB543" s="1"/>
      <c r="EC543" s="1"/>
      <c r="ED543" s="1"/>
      <c r="EE543" s="1"/>
      <c r="EF543" s="1"/>
      <c r="EG543" s="1"/>
      <c r="EH543" s="1"/>
      <c r="EI543" s="1"/>
      <c r="EJ543" s="1"/>
      <c r="EK543" s="1"/>
      <c r="EL543" s="1"/>
      <c r="EM543" s="1"/>
      <c r="EN543" s="1"/>
      <c r="EO543" s="1"/>
      <c r="EP543" s="1"/>
    </row>
    <row r="544" spans="1:14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"/>
      <c r="DM544" s="1"/>
      <c r="DN544" s="1"/>
      <c r="DO544" s="1"/>
      <c r="DP544" s="1"/>
      <c r="DQ544" s="1"/>
      <c r="DR544" s="1"/>
      <c r="DS544" s="1"/>
      <c r="DT544" s="1"/>
      <c r="DU544" s="1"/>
      <c r="DV544" s="1"/>
      <c r="DW544" s="1"/>
      <c r="DX544" s="1"/>
      <c r="DY544" s="1"/>
      <c r="DZ544" s="1"/>
      <c r="EA544" s="1"/>
      <c r="EB544" s="1"/>
      <c r="EC544" s="1"/>
      <c r="ED544" s="1"/>
      <c r="EE544" s="1"/>
      <c r="EF544" s="1"/>
      <c r="EG544" s="1"/>
      <c r="EH544" s="1"/>
      <c r="EI544" s="1"/>
      <c r="EJ544" s="1"/>
      <c r="EK544" s="1"/>
      <c r="EL544" s="1"/>
      <c r="EM544" s="1"/>
      <c r="EN544" s="1"/>
      <c r="EO544" s="1"/>
      <c r="EP544" s="1"/>
    </row>
    <row r="545" spans="1:14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"/>
      <c r="DM545" s="1"/>
      <c r="DN545" s="1"/>
      <c r="DO545" s="1"/>
      <c r="DP545" s="1"/>
      <c r="DQ545" s="1"/>
      <c r="DR545" s="1"/>
      <c r="DS545" s="1"/>
      <c r="DT545" s="1"/>
      <c r="DU545" s="1"/>
      <c r="DV545" s="1"/>
      <c r="DW545" s="1"/>
      <c r="DX545" s="1"/>
      <c r="DY545" s="1"/>
      <c r="DZ545" s="1"/>
      <c r="EA545" s="1"/>
      <c r="EB545" s="1"/>
      <c r="EC545" s="1"/>
      <c r="ED545" s="1"/>
      <c r="EE545" s="1"/>
      <c r="EF545" s="1"/>
      <c r="EG545" s="1"/>
      <c r="EH545" s="1"/>
      <c r="EI545" s="1"/>
      <c r="EJ545" s="1"/>
      <c r="EK545" s="1"/>
      <c r="EL545" s="1"/>
      <c r="EM545" s="1"/>
      <c r="EN545" s="1"/>
      <c r="EO545" s="1"/>
      <c r="EP545" s="1"/>
    </row>
    <row r="546" spans="1:1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"/>
      <c r="DM546" s="1"/>
      <c r="DN546" s="1"/>
      <c r="DO546" s="1"/>
      <c r="DP546" s="1"/>
      <c r="DQ546" s="1"/>
      <c r="DR546" s="1"/>
      <c r="DS546" s="1"/>
      <c r="DT546" s="1"/>
      <c r="DU546" s="1"/>
      <c r="DV546" s="1"/>
      <c r="DW546" s="1"/>
      <c r="DX546" s="1"/>
      <c r="DY546" s="1"/>
      <c r="DZ546" s="1"/>
      <c r="EA546" s="1"/>
      <c r="EB546" s="1"/>
      <c r="EC546" s="1"/>
      <c r="ED546" s="1"/>
      <c r="EE546" s="1"/>
      <c r="EF546" s="1"/>
      <c r="EG546" s="1"/>
      <c r="EH546" s="1"/>
      <c r="EI546" s="1"/>
      <c r="EJ546" s="1"/>
      <c r="EK546" s="1"/>
      <c r="EL546" s="1"/>
      <c r="EM546" s="1"/>
      <c r="EN546" s="1"/>
      <c r="EO546" s="1"/>
      <c r="EP546" s="1"/>
    </row>
    <row r="547" spans="1:14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"/>
      <c r="DM547" s="1"/>
      <c r="DN547" s="1"/>
      <c r="DO547" s="1"/>
      <c r="DP547" s="1"/>
      <c r="DQ547" s="1"/>
      <c r="DR547" s="1"/>
      <c r="DS547" s="1"/>
      <c r="DT547" s="1"/>
      <c r="DU547" s="1"/>
      <c r="DV547" s="1"/>
      <c r="DW547" s="1"/>
      <c r="DX547" s="1"/>
      <c r="DY547" s="1"/>
      <c r="DZ547" s="1"/>
      <c r="EA547" s="1"/>
      <c r="EB547" s="1"/>
      <c r="EC547" s="1"/>
      <c r="ED547" s="1"/>
      <c r="EE547" s="1"/>
      <c r="EF547" s="1"/>
      <c r="EG547" s="1"/>
      <c r="EH547" s="1"/>
      <c r="EI547" s="1"/>
      <c r="EJ547" s="1"/>
      <c r="EK547" s="1"/>
      <c r="EL547" s="1"/>
      <c r="EM547" s="1"/>
      <c r="EN547" s="1"/>
      <c r="EO547" s="1"/>
      <c r="EP547" s="1"/>
    </row>
    <row r="548" spans="1:14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"/>
      <c r="DM548" s="1"/>
      <c r="DN548" s="1"/>
      <c r="DO548" s="1"/>
      <c r="DP548" s="1"/>
      <c r="DQ548" s="1"/>
      <c r="DR548" s="1"/>
      <c r="DS548" s="1"/>
      <c r="DT548" s="1"/>
      <c r="DU548" s="1"/>
      <c r="DV548" s="1"/>
      <c r="DW548" s="1"/>
      <c r="DX548" s="1"/>
      <c r="DY548" s="1"/>
      <c r="DZ548" s="1"/>
      <c r="EA548" s="1"/>
      <c r="EB548" s="1"/>
      <c r="EC548" s="1"/>
      <c r="ED548" s="1"/>
      <c r="EE548" s="1"/>
      <c r="EF548" s="1"/>
      <c r="EG548" s="1"/>
      <c r="EH548" s="1"/>
      <c r="EI548" s="1"/>
      <c r="EJ548" s="1"/>
      <c r="EK548" s="1"/>
      <c r="EL548" s="1"/>
      <c r="EM548" s="1"/>
      <c r="EN548" s="1"/>
      <c r="EO548" s="1"/>
      <c r="EP548" s="1"/>
    </row>
    <row r="549" spans="1:14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"/>
      <c r="DM549" s="1"/>
      <c r="DN549" s="1"/>
      <c r="DO549" s="1"/>
      <c r="DP549" s="1"/>
      <c r="DQ549" s="1"/>
      <c r="DR549" s="1"/>
      <c r="DS549" s="1"/>
      <c r="DT549" s="1"/>
      <c r="DU549" s="1"/>
      <c r="DV549" s="1"/>
      <c r="DW549" s="1"/>
      <c r="DX549" s="1"/>
      <c r="DY549" s="1"/>
      <c r="DZ549" s="1"/>
      <c r="EA549" s="1"/>
      <c r="EB549" s="1"/>
      <c r="EC549" s="1"/>
      <c r="ED549" s="1"/>
      <c r="EE549" s="1"/>
      <c r="EF549" s="1"/>
      <c r="EG549" s="1"/>
      <c r="EH549" s="1"/>
      <c r="EI549" s="1"/>
      <c r="EJ549" s="1"/>
      <c r="EK549" s="1"/>
      <c r="EL549" s="1"/>
      <c r="EM549" s="1"/>
      <c r="EN549" s="1"/>
      <c r="EO549" s="1"/>
      <c r="EP549" s="1"/>
    </row>
    <row r="550" spans="1:14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"/>
      <c r="DM550" s="1"/>
      <c r="DN550" s="1"/>
      <c r="DO550" s="1"/>
      <c r="DP550" s="1"/>
      <c r="DQ550" s="1"/>
      <c r="DR550" s="1"/>
      <c r="DS550" s="1"/>
      <c r="DT550" s="1"/>
      <c r="DU550" s="1"/>
      <c r="DV550" s="1"/>
      <c r="DW550" s="1"/>
      <c r="DX550" s="1"/>
      <c r="DY550" s="1"/>
      <c r="DZ550" s="1"/>
      <c r="EA550" s="1"/>
      <c r="EB550" s="1"/>
      <c r="EC550" s="1"/>
      <c r="ED550" s="1"/>
      <c r="EE550" s="1"/>
      <c r="EF550" s="1"/>
      <c r="EG550" s="1"/>
      <c r="EH550" s="1"/>
      <c r="EI550" s="1"/>
      <c r="EJ550" s="1"/>
      <c r="EK550" s="1"/>
      <c r="EL550" s="1"/>
      <c r="EM550" s="1"/>
      <c r="EN550" s="1"/>
      <c r="EO550" s="1"/>
      <c r="EP550" s="1"/>
    </row>
    <row r="551" spans="1:14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"/>
      <c r="DM551" s="1"/>
      <c r="DN551" s="1"/>
      <c r="DO551" s="1"/>
      <c r="DP551" s="1"/>
      <c r="DQ551" s="1"/>
      <c r="DR551" s="1"/>
      <c r="DS551" s="1"/>
      <c r="DT551" s="1"/>
      <c r="DU551" s="1"/>
      <c r="DV551" s="1"/>
      <c r="DW551" s="1"/>
      <c r="DX551" s="1"/>
      <c r="DY551" s="1"/>
      <c r="DZ551" s="1"/>
      <c r="EA551" s="1"/>
      <c r="EB551" s="1"/>
      <c r="EC551" s="1"/>
      <c r="ED551" s="1"/>
      <c r="EE551" s="1"/>
      <c r="EF551" s="1"/>
      <c r="EG551" s="1"/>
      <c r="EH551" s="1"/>
      <c r="EI551" s="1"/>
      <c r="EJ551" s="1"/>
      <c r="EK551" s="1"/>
      <c r="EL551" s="1"/>
      <c r="EM551" s="1"/>
      <c r="EN551" s="1"/>
      <c r="EO551" s="1"/>
      <c r="EP551" s="1"/>
    </row>
    <row r="552" spans="1:14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"/>
      <c r="DM552" s="1"/>
      <c r="DN552" s="1"/>
      <c r="DO552" s="1"/>
      <c r="DP552" s="1"/>
      <c r="DQ552" s="1"/>
      <c r="DR552" s="1"/>
      <c r="DS552" s="1"/>
      <c r="DT552" s="1"/>
      <c r="DU552" s="1"/>
      <c r="DV552" s="1"/>
      <c r="DW552" s="1"/>
      <c r="DX552" s="1"/>
      <c r="DY552" s="1"/>
      <c r="DZ552" s="1"/>
      <c r="EA552" s="1"/>
      <c r="EB552" s="1"/>
      <c r="EC552" s="1"/>
      <c r="ED552" s="1"/>
      <c r="EE552" s="1"/>
      <c r="EF552" s="1"/>
      <c r="EG552" s="1"/>
      <c r="EH552" s="1"/>
      <c r="EI552" s="1"/>
      <c r="EJ552" s="1"/>
      <c r="EK552" s="1"/>
      <c r="EL552" s="1"/>
      <c r="EM552" s="1"/>
      <c r="EN552" s="1"/>
      <c r="EO552" s="1"/>
      <c r="EP552" s="1"/>
    </row>
    <row r="553" spans="1:14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</row>
    <row r="554" spans="1:14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"/>
      <c r="DM554" s="1"/>
      <c r="DN554" s="1"/>
      <c r="DO554" s="1"/>
      <c r="DP554" s="1"/>
      <c r="DQ554" s="1"/>
      <c r="DR554" s="1"/>
      <c r="DS554" s="1"/>
      <c r="DT554" s="1"/>
      <c r="DU554" s="1"/>
      <c r="DV554" s="1"/>
      <c r="DW554" s="1"/>
      <c r="DX554" s="1"/>
      <c r="DY554" s="1"/>
      <c r="DZ554" s="1"/>
      <c r="EA554" s="1"/>
      <c r="EB554" s="1"/>
      <c r="EC554" s="1"/>
      <c r="ED554" s="1"/>
      <c r="EE554" s="1"/>
      <c r="EF554" s="1"/>
      <c r="EG554" s="1"/>
      <c r="EH554" s="1"/>
      <c r="EI554" s="1"/>
      <c r="EJ554" s="1"/>
      <c r="EK554" s="1"/>
      <c r="EL554" s="1"/>
      <c r="EM554" s="1"/>
      <c r="EN554" s="1"/>
      <c r="EO554" s="1"/>
      <c r="EP554" s="1"/>
    </row>
    <row r="555" spans="1:14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"/>
      <c r="DM555" s="1"/>
      <c r="DN555" s="1"/>
      <c r="DO555" s="1"/>
      <c r="DP555" s="1"/>
      <c r="DQ555" s="1"/>
      <c r="DR555" s="1"/>
      <c r="DS555" s="1"/>
      <c r="DT555" s="1"/>
      <c r="DU555" s="1"/>
      <c r="DV555" s="1"/>
      <c r="DW555" s="1"/>
      <c r="DX555" s="1"/>
      <c r="DY555" s="1"/>
      <c r="DZ555" s="1"/>
      <c r="EA555" s="1"/>
      <c r="EB555" s="1"/>
      <c r="EC555" s="1"/>
      <c r="ED555" s="1"/>
      <c r="EE555" s="1"/>
      <c r="EF555" s="1"/>
      <c r="EG555" s="1"/>
      <c r="EH555" s="1"/>
      <c r="EI555" s="1"/>
      <c r="EJ555" s="1"/>
      <c r="EK555" s="1"/>
      <c r="EL555" s="1"/>
      <c r="EM555" s="1"/>
      <c r="EN555" s="1"/>
      <c r="EO555" s="1"/>
      <c r="EP555" s="1"/>
    </row>
    <row r="556" spans="1:14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"/>
      <c r="DM556" s="1"/>
      <c r="DN556" s="1"/>
      <c r="DO556" s="1"/>
      <c r="DP556" s="1"/>
      <c r="DQ556" s="1"/>
      <c r="DR556" s="1"/>
      <c r="DS556" s="1"/>
      <c r="DT556" s="1"/>
      <c r="DU556" s="1"/>
      <c r="DV556" s="1"/>
      <c r="DW556" s="1"/>
      <c r="DX556" s="1"/>
      <c r="DY556" s="1"/>
      <c r="DZ556" s="1"/>
      <c r="EA556" s="1"/>
      <c r="EB556" s="1"/>
      <c r="EC556" s="1"/>
      <c r="ED556" s="1"/>
      <c r="EE556" s="1"/>
      <c r="EF556" s="1"/>
      <c r="EG556" s="1"/>
      <c r="EH556" s="1"/>
      <c r="EI556" s="1"/>
      <c r="EJ556" s="1"/>
      <c r="EK556" s="1"/>
      <c r="EL556" s="1"/>
      <c r="EM556" s="1"/>
      <c r="EN556" s="1"/>
      <c r="EO556" s="1"/>
      <c r="EP556" s="1"/>
    </row>
    <row r="557" spans="1:14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</row>
    <row r="558" spans="1:14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"/>
      <c r="DM558" s="1"/>
      <c r="DN558" s="1"/>
      <c r="DO558" s="1"/>
      <c r="DP558" s="1"/>
      <c r="DQ558" s="1"/>
      <c r="DR558" s="1"/>
      <c r="DS558" s="1"/>
      <c r="DT558" s="1"/>
      <c r="DU558" s="1"/>
      <c r="DV558" s="1"/>
      <c r="DW558" s="1"/>
      <c r="DX558" s="1"/>
      <c r="DY558" s="1"/>
      <c r="DZ558" s="1"/>
      <c r="EA558" s="1"/>
      <c r="EB558" s="1"/>
      <c r="EC558" s="1"/>
      <c r="ED558" s="1"/>
      <c r="EE558" s="1"/>
      <c r="EF558" s="1"/>
      <c r="EG558" s="1"/>
      <c r="EH558" s="1"/>
      <c r="EI558" s="1"/>
      <c r="EJ558" s="1"/>
      <c r="EK558" s="1"/>
      <c r="EL558" s="1"/>
      <c r="EM558" s="1"/>
      <c r="EN558" s="1"/>
      <c r="EO558" s="1"/>
      <c r="EP558" s="1"/>
    </row>
    <row r="559" spans="1:14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"/>
      <c r="DM559" s="1"/>
      <c r="DN559" s="1"/>
      <c r="DO559" s="1"/>
      <c r="DP559" s="1"/>
      <c r="DQ559" s="1"/>
      <c r="DR559" s="1"/>
      <c r="DS559" s="1"/>
      <c r="DT559" s="1"/>
      <c r="DU559" s="1"/>
      <c r="DV559" s="1"/>
      <c r="DW559" s="1"/>
      <c r="DX559" s="1"/>
      <c r="DY559" s="1"/>
      <c r="DZ559" s="1"/>
      <c r="EA559" s="1"/>
      <c r="EB559" s="1"/>
      <c r="EC559" s="1"/>
      <c r="ED559" s="1"/>
      <c r="EE559" s="1"/>
      <c r="EF559" s="1"/>
      <c r="EG559" s="1"/>
      <c r="EH559" s="1"/>
      <c r="EI559" s="1"/>
      <c r="EJ559" s="1"/>
      <c r="EK559" s="1"/>
      <c r="EL559" s="1"/>
      <c r="EM559" s="1"/>
      <c r="EN559" s="1"/>
      <c r="EO559" s="1"/>
      <c r="EP559" s="1"/>
    </row>
    <row r="560" spans="1:14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"/>
      <c r="DM560" s="1"/>
      <c r="DN560" s="1"/>
      <c r="DO560" s="1"/>
      <c r="DP560" s="1"/>
      <c r="DQ560" s="1"/>
      <c r="DR560" s="1"/>
      <c r="DS560" s="1"/>
      <c r="DT560" s="1"/>
      <c r="DU560" s="1"/>
      <c r="DV560" s="1"/>
      <c r="DW560" s="1"/>
      <c r="DX560" s="1"/>
      <c r="DY560" s="1"/>
      <c r="DZ560" s="1"/>
      <c r="EA560" s="1"/>
      <c r="EB560" s="1"/>
      <c r="EC560" s="1"/>
      <c r="ED560" s="1"/>
      <c r="EE560" s="1"/>
      <c r="EF560" s="1"/>
      <c r="EG560" s="1"/>
      <c r="EH560" s="1"/>
      <c r="EI560" s="1"/>
      <c r="EJ560" s="1"/>
      <c r="EK560" s="1"/>
      <c r="EL560" s="1"/>
      <c r="EM560" s="1"/>
      <c r="EN560" s="1"/>
      <c r="EO560" s="1"/>
      <c r="EP560" s="1"/>
    </row>
    <row r="561" spans="1:14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"/>
      <c r="DM561" s="1"/>
      <c r="DN561" s="1"/>
      <c r="DO561" s="1"/>
      <c r="DP561" s="1"/>
      <c r="DQ561" s="1"/>
      <c r="DR561" s="1"/>
      <c r="DS561" s="1"/>
      <c r="DT561" s="1"/>
      <c r="DU561" s="1"/>
      <c r="DV561" s="1"/>
      <c r="DW561" s="1"/>
      <c r="DX561" s="1"/>
      <c r="DY561" s="1"/>
      <c r="DZ561" s="1"/>
      <c r="EA561" s="1"/>
      <c r="EB561" s="1"/>
      <c r="EC561" s="1"/>
      <c r="ED561" s="1"/>
      <c r="EE561" s="1"/>
      <c r="EF561" s="1"/>
      <c r="EG561" s="1"/>
      <c r="EH561" s="1"/>
      <c r="EI561" s="1"/>
      <c r="EJ561" s="1"/>
      <c r="EK561" s="1"/>
      <c r="EL561" s="1"/>
      <c r="EM561" s="1"/>
      <c r="EN561" s="1"/>
      <c r="EO561" s="1"/>
      <c r="EP561" s="1"/>
    </row>
    <row r="562" spans="1:14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</row>
    <row r="563" spans="1:14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"/>
      <c r="DM563" s="1"/>
      <c r="DN563" s="1"/>
      <c r="DO563" s="1"/>
      <c r="DP563" s="1"/>
      <c r="DQ563" s="1"/>
      <c r="DR563" s="1"/>
      <c r="DS563" s="1"/>
      <c r="DT563" s="1"/>
      <c r="DU563" s="1"/>
      <c r="DV563" s="1"/>
      <c r="DW563" s="1"/>
      <c r="DX563" s="1"/>
      <c r="DY563" s="1"/>
      <c r="DZ563" s="1"/>
      <c r="EA563" s="1"/>
      <c r="EB563" s="1"/>
      <c r="EC563" s="1"/>
      <c r="ED563" s="1"/>
      <c r="EE563" s="1"/>
      <c r="EF563" s="1"/>
      <c r="EG563" s="1"/>
      <c r="EH563" s="1"/>
      <c r="EI563" s="1"/>
      <c r="EJ563" s="1"/>
      <c r="EK563" s="1"/>
      <c r="EL563" s="1"/>
      <c r="EM563" s="1"/>
      <c r="EN563" s="1"/>
      <c r="EO563" s="1"/>
      <c r="EP563" s="1"/>
    </row>
    <row r="564" spans="1:14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"/>
      <c r="DM564" s="1"/>
      <c r="DN564" s="1"/>
      <c r="DO564" s="1"/>
      <c r="DP564" s="1"/>
      <c r="DQ564" s="1"/>
      <c r="DR564" s="1"/>
      <c r="DS564" s="1"/>
      <c r="DT564" s="1"/>
      <c r="DU564" s="1"/>
      <c r="DV564" s="1"/>
      <c r="DW564" s="1"/>
      <c r="DX564" s="1"/>
      <c r="DY564" s="1"/>
      <c r="DZ564" s="1"/>
      <c r="EA564" s="1"/>
      <c r="EB564" s="1"/>
      <c r="EC564" s="1"/>
      <c r="ED564" s="1"/>
      <c r="EE564" s="1"/>
      <c r="EF564" s="1"/>
      <c r="EG564" s="1"/>
      <c r="EH564" s="1"/>
      <c r="EI564" s="1"/>
      <c r="EJ564" s="1"/>
      <c r="EK564" s="1"/>
      <c r="EL564" s="1"/>
      <c r="EM564" s="1"/>
      <c r="EN564" s="1"/>
      <c r="EO564" s="1"/>
      <c r="EP564" s="1"/>
    </row>
    <row r="565" spans="1:14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</row>
    <row r="566" spans="1:14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</row>
    <row r="567" spans="1:14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</row>
    <row r="568" spans="1:14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"/>
      <c r="DM568" s="1"/>
      <c r="DN568" s="1"/>
      <c r="DO568" s="1"/>
      <c r="DP568" s="1"/>
      <c r="DQ568" s="1"/>
      <c r="DR568" s="1"/>
      <c r="DS568" s="1"/>
      <c r="DT568" s="1"/>
      <c r="DU568" s="1"/>
      <c r="DV568" s="1"/>
      <c r="DW568" s="1"/>
      <c r="DX568" s="1"/>
      <c r="DY568" s="1"/>
      <c r="DZ568" s="1"/>
      <c r="EA568" s="1"/>
      <c r="EB568" s="1"/>
      <c r="EC568" s="1"/>
      <c r="ED568" s="1"/>
      <c r="EE568" s="1"/>
      <c r="EF568" s="1"/>
      <c r="EG568" s="1"/>
      <c r="EH568" s="1"/>
      <c r="EI568" s="1"/>
      <c r="EJ568" s="1"/>
      <c r="EK568" s="1"/>
      <c r="EL568" s="1"/>
      <c r="EM568" s="1"/>
      <c r="EN568" s="1"/>
      <c r="EO568" s="1"/>
      <c r="EP568" s="1"/>
    </row>
    <row r="569" spans="1:14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"/>
      <c r="DM569" s="1"/>
      <c r="DN569" s="1"/>
      <c r="DO569" s="1"/>
      <c r="DP569" s="1"/>
      <c r="DQ569" s="1"/>
      <c r="DR569" s="1"/>
      <c r="DS569" s="1"/>
      <c r="DT569" s="1"/>
      <c r="DU569" s="1"/>
      <c r="DV569" s="1"/>
      <c r="DW569" s="1"/>
      <c r="DX569" s="1"/>
      <c r="DY569" s="1"/>
      <c r="DZ569" s="1"/>
      <c r="EA569" s="1"/>
      <c r="EB569" s="1"/>
      <c r="EC569" s="1"/>
      <c r="ED569" s="1"/>
      <c r="EE569" s="1"/>
      <c r="EF569" s="1"/>
      <c r="EG569" s="1"/>
      <c r="EH569" s="1"/>
      <c r="EI569" s="1"/>
      <c r="EJ569" s="1"/>
      <c r="EK569" s="1"/>
      <c r="EL569" s="1"/>
      <c r="EM569" s="1"/>
      <c r="EN569" s="1"/>
      <c r="EO569" s="1"/>
      <c r="EP569" s="1"/>
    </row>
    <row r="570" spans="1:14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</row>
    <row r="571" spans="1:14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</row>
    <row r="572" spans="1:14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"/>
      <c r="DM572" s="1"/>
      <c r="DN572" s="1"/>
      <c r="DO572" s="1"/>
      <c r="DP572" s="1"/>
      <c r="DQ572" s="1"/>
      <c r="DR572" s="1"/>
      <c r="DS572" s="1"/>
      <c r="DT572" s="1"/>
      <c r="DU572" s="1"/>
      <c r="DV572" s="1"/>
      <c r="DW572" s="1"/>
      <c r="DX572" s="1"/>
      <c r="DY572" s="1"/>
      <c r="DZ572" s="1"/>
      <c r="EA572" s="1"/>
      <c r="EB572" s="1"/>
      <c r="EC572" s="1"/>
      <c r="ED572" s="1"/>
      <c r="EE572" s="1"/>
      <c r="EF572" s="1"/>
      <c r="EG572" s="1"/>
      <c r="EH572" s="1"/>
      <c r="EI572" s="1"/>
      <c r="EJ572" s="1"/>
      <c r="EK572" s="1"/>
      <c r="EL572" s="1"/>
      <c r="EM572" s="1"/>
      <c r="EN572" s="1"/>
      <c r="EO572" s="1"/>
      <c r="EP572" s="1"/>
    </row>
    <row r="573" spans="1:14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</row>
    <row r="574" spans="1:14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"/>
      <c r="DM574" s="1"/>
      <c r="DN574" s="1"/>
      <c r="DO574" s="1"/>
      <c r="DP574" s="1"/>
      <c r="DQ574" s="1"/>
      <c r="DR574" s="1"/>
      <c r="DS574" s="1"/>
      <c r="DT574" s="1"/>
      <c r="DU574" s="1"/>
      <c r="DV574" s="1"/>
      <c r="DW574" s="1"/>
      <c r="DX574" s="1"/>
      <c r="DY574" s="1"/>
      <c r="DZ574" s="1"/>
      <c r="EA574" s="1"/>
      <c r="EB574" s="1"/>
      <c r="EC574" s="1"/>
      <c r="ED574" s="1"/>
      <c r="EE574" s="1"/>
      <c r="EF574" s="1"/>
      <c r="EG574" s="1"/>
      <c r="EH574" s="1"/>
      <c r="EI574" s="1"/>
      <c r="EJ574" s="1"/>
      <c r="EK574" s="1"/>
      <c r="EL574" s="1"/>
      <c r="EM574" s="1"/>
      <c r="EN574" s="1"/>
      <c r="EO574" s="1"/>
      <c r="EP574" s="1"/>
    </row>
    <row r="575" spans="1:14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"/>
      <c r="DM575" s="1"/>
      <c r="DN575" s="1"/>
      <c r="DO575" s="1"/>
      <c r="DP575" s="1"/>
      <c r="DQ575" s="1"/>
      <c r="DR575" s="1"/>
      <c r="DS575" s="1"/>
      <c r="DT575" s="1"/>
      <c r="DU575" s="1"/>
      <c r="DV575" s="1"/>
      <c r="DW575" s="1"/>
      <c r="DX575" s="1"/>
      <c r="DY575" s="1"/>
      <c r="DZ575" s="1"/>
      <c r="EA575" s="1"/>
      <c r="EB575" s="1"/>
      <c r="EC575" s="1"/>
      <c r="ED575" s="1"/>
      <c r="EE575" s="1"/>
      <c r="EF575" s="1"/>
      <c r="EG575" s="1"/>
      <c r="EH575" s="1"/>
      <c r="EI575" s="1"/>
      <c r="EJ575" s="1"/>
      <c r="EK575" s="1"/>
      <c r="EL575" s="1"/>
      <c r="EM575" s="1"/>
      <c r="EN575" s="1"/>
      <c r="EO575" s="1"/>
      <c r="EP575" s="1"/>
    </row>
    <row r="576" spans="1:14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"/>
      <c r="DM576" s="1"/>
      <c r="DN576" s="1"/>
      <c r="DO576" s="1"/>
      <c r="DP576" s="1"/>
      <c r="DQ576" s="1"/>
      <c r="DR576" s="1"/>
      <c r="DS576" s="1"/>
      <c r="DT576" s="1"/>
      <c r="DU576" s="1"/>
      <c r="DV576" s="1"/>
      <c r="DW576" s="1"/>
      <c r="DX576" s="1"/>
      <c r="DY576" s="1"/>
      <c r="DZ576" s="1"/>
      <c r="EA576" s="1"/>
      <c r="EB576" s="1"/>
      <c r="EC576" s="1"/>
      <c r="ED576" s="1"/>
      <c r="EE576" s="1"/>
      <c r="EF576" s="1"/>
      <c r="EG576" s="1"/>
      <c r="EH576" s="1"/>
      <c r="EI576" s="1"/>
      <c r="EJ576" s="1"/>
      <c r="EK576" s="1"/>
      <c r="EL576" s="1"/>
      <c r="EM576" s="1"/>
      <c r="EN576" s="1"/>
      <c r="EO576" s="1"/>
      <c r="EP576" s="1"/>
    </row>
    <row r="577" spans="1:14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</row>
    <row r="578" spans="1:14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"/>
      <c r="DM578" s="1"/>
      <c r="DN578" s="1"/>
      <c r="DO578" s="1"/>
      <c r="DP578" s="1"/>
      <c r="DQ578" s="1"/>
      <c r="DR578" s="1"/>
      <c r="DS578" s="1"/>
      <c r="DT578" s="1"/>
      <c r="DU578" s="1"/>
      <c r="DV578" s="1"/>
      <c r="DW578" s="1"/>
      <c r="DX578" s="1"/>
      <c r="DY578" s="1"/>
      <c r="DZ578" s="1"/>
      <c r="EA578" s="1"/>
      <c r="EB578" s="1"/>
      <c r="EC578" s="1"/>
      <c r="ED578" s="1"/>
      <c r="EE578" s="1"/>
      <c r="EF578" s="1"/>
      <c r="EG578" s="1"/>
      <c r="EH578" s="1"/>
      <c r="EI578" s="1"/>
      <c r="EJ578" s="1"/>
      <c r="EK578" s="1"/>
      <c r="EL578" s="1"/>
      <c r="EM578" s="1"/>
      <c r="EN578" s="1"/>
      <c r="EO578" s="1"/>
      <c r="EP578" s="1"/>
    </row>
    <row r="579" spans="1:14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"/>
      <c r="DM579" s="1"/>
      <c r="DN579" s="1"/>
      <c r="DO579" s="1"/>
      <c r="DP579" s="1"/>
      <c r="DQ579" s="1"/>
      <c r="DR579" s="1"/>
      <c r="DS579" s="1"/>
      <c r="DT579" s="1"/>
      <c r="DU579" s="1"/>
      <c r="DV579" s="1"/>
      <c r="DW579" s="1"/>
      <c r="DX579" s="1"/>
      <c r="DY579" s="1"/>
      <c r="DZ579" s="1"/>
      <c r="EA579" s="1"/>
      <c r="EB579" s="1"/>
      <c r="EC579" s="1"/>
      <c r="ED579" s="1"/>
      <c r="EE579" s="1"/>
      <c r="EF579" s="1"/>
      <c r="EG579" s="1"/>
      <c r="EH579" s="1"/>
      <c r="EI579" s="1"/>
      <c r="EJ579" s="1"/>
      <c r="EK579" s="1"/>
      <c r="EL579" s="1"/>
      <c r="EM579" s="1"/>
      <c r="EN579" s="1"/>
      <c r="EO579" s="1"/>
      <c r="EP579" s="1"/>
    </row>
    <row r="580" spans="1:14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</row>
    <row r="581" spans="1:14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"/>
      <c r="DM581" s="1"/>
      <c r="DN581" s="1"/>
      <c r="DO581" s="1"/>
      <c r="DP581" s="1"/>
      <c r="DQ581" s="1"/>
      <c r="DR581" s="1"/>
      <c r="DS581" s="1"/>
      <c r="DT581" s="1"/>
      <c r="DU581" s="1"/>
      <c r="DV581" s="1"/>
      <c r="DW581" s="1"/>
      <c r="DX581" s="1"/>
      <c r="DY581" s="1"/>
      <c r="DZ581" s="1"/>
      <c r="EA581" s="1"/>
      <c r="EB581" s="1"/>
      <c r="EC581" s="1"/>
      <c r="ED581" s="1"/>
      <c r="EE581" s="1"/>
      <c r="EF581" s="1"/>
      <c r="EG581" s="1"/>
      <c r="EH581" s="1"/>
      <c r="EI581" s="1"/>
      <c r="EJ581" s="1"/>
      <c r="EK581" s="1"/>
      <c r="EL581" s="1"/>
      <c r="EM581" s="1"/>
      <c r="EN581" s="1"/>
      <c r="EO581" s="1"/>
      <c r="EP581" s="1"/>
    </row>
    <row r="582" spans="1:14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"/>
      <c r="DM582" s="1"/>
      <c r="DN582" s="1"/>
      <c r="DO582" s="1"/>
      <c r="DP582" s="1"/>
      <c r="DQ582" s="1"/>
      <c r="DR582" s="1"/>
      <c r="DS582" s="1"/>
      <c r="DT582" s="1"/>
      <c r="DU582" s="1"/>
      <c r="DV582" s="1"/>
      <c r="DW582" s="1"/>
      <c r="DX582" s="1"/>
      <c r="DY582" s="1"/>
      <c r="DZ582" s="1"/>
      <c r="EA582" s="1"/>
      <c r="EB582" s="1"/>
      <c r="EC582" s="1"/>
      <c r="ED582" s="1"/>
      <c r="EE582" s="1"/>
      <c r="EF582" s="1"/>
      <c r="EG582" s="1"/>
      <c r="EH582" s="1"/>
      <c r="EI582" s="1"/>
      <c r="EJ582" s="1"/>
      <c r="EK582" s="1"/>
      <c r="EL582" s="1"/>
      <c r="EM582" s="1"/>
      <c r="EN582" s="1"/>
      <c r="EO582" s="1"/>
      <c r="EP582" s="1"/>
    </row>
    <row r="583" spans="1:14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</row>
    <row r="584" spans="1:14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"/>
      <c r="DM584" s="1"/>
      <c r="DN584" s="1"/>
      <c r="DO584" s="1"/>
      <c r="DP584" s="1"/>
      <c r="DQ584" s="1"/>
      <c r="DR584" s="1"/>
      <c r="DS584" s="1"/>
      <c r="DT584" s="1"/>
      <c r="DU584" s="1"/>
      <c r="DV584" s="1"/>
      <c r="DW584" s="1"/>
      <c r="DX584" s="1"/>
      <c r="DY584" s="1"/>
      <c r="DZ584" s="1"/>
      <c r="EA584" s="1"/>
      <c r="EB584" s="1"/>
      <c r="EC584" s="1"/>
      <c r="ED584" s="1"/>
      <c r="EE584" s="1"/>
      <c r="EF584" s="1"/>
      <c r="EG584" s="1"/>
      <c r="EH584" s="1"/>
      <c r="EI584" s="1"/>
      <c r="EJ584" s="1"/>
      <c r="EK584" s="1"/>
      <c r="EL584" s="1"/>
      <c r="EM584" s="1"/>
      <c r="EN584" s="1"/>
      <c r="EO584" s="1"/>
      <c r="EP584" s="1"/>
    </row>
    <row r="585" spans="1:14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</row>
    <row r="586" spans="1:14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</row>
    <row r="587" spans="1:14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"/>
      <c r="DM587" s="1"/>
      <c r="DN587" s="1"/>
      <c r="DO587" s="1"/>
      <c r="DP587" s="1"/>
      <c r="DQ587" s="1"/>
      <c r="DR587" s="1"/>
      <c r="DS587" s="1"/>
      <c r="DT587" s="1"/>
      <c r="DU587" s="1"/>
      <c r="DV587" s="1"/>
      <c r="DW587" s="1"/>
      <c r="DX587" s="1"/>
      <c r="DY587" s="1"/>
      <c r="DZ587" s="1"/>
      <c r="EA587" s="1"/>
      <c r="EB587" s="1"/>
      <c r="EC587" s="1"/>
      <c r="ED587" s="1"/>
      <c r="EE587" s="1"/>
      <c r="EF587" s="1"/>
      <c r="EG587" s="1"/>
      <c r="EH587" s="1"/>
      <c r="EI587" s="1"/>
      <c r="EJ587" s="1"/>
      <c r="EK587" s="1"/>
      <c r="EL587" s="1"/>
      <c r="EM587" s="1"/>
      <c r="EN587" s="1"/>
      <c r="EO587" s="1"/>
      <c r="EP587" s="1"/>
    </row>
    <row r="588" spans="1:14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</row>
    <row r="589" spans="1:14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"/>
      <c r="DM589" s="1"/>
      <c r="DN589" s="1"/>
      <c r="DO589" s="1"/>
      <c r="DP589" s="1"/>
      <c r="DQ589" s="1"/>
      <c r="DR589" s="1"/>
      <c r="DS589" s="1"/>
      <c r="DT589" s="1"/>
      <c r="DU589" s="1"/>
      <c r="DV589" s="1"/>
      <c r="DW589" s="1"/>
      <c r="DX589" s="1"/>
      <c r="DY589" s="1"/>
      <c r="DZ589" s="1"/>
      <c r="EA589" s="1"/>
      <c r="EB589" s="1"/>
      <c r="EC589" s="1"/>
      <c r="ED589" s="1"/>
      <c r="EE589" s="1"/>
      <c r="EF589" s="1"/>
      <c r="EG589" s="1"/>
      <c r="EH589" s="1"/>
      <c r="EI589" s="1"/>
      <c r="EJ589" s="1"/>
      <c r="EK589" s="1"/>
      <c r="EL589" s="1"/>
      <c r="EM589" s="1"/>
      <c r="EN589" s="1"/>
      <c r="EO589" s="1"/>
      <c r="EP589" s="1"/>
    </row>
    <row r="590" spans="1:14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"/>
      <c r="DM590" s="1"/>
      <c r="DN590" s="1"/>
      <c r="DO590" s="1"/>
      <c r="DP590" s="1"/>
      <c r="DQ590" s="1"/>
      <c r="DR590" s="1"/>
      <c r="DS590" s="1"/>
      <c r="DT590" s="1"/>
      <c r="DU590" s="1"/>
      <c r="DV590" s="1"/>
      <c r="DW590" s="1"/>
      <c r="DX590" s="1"/>
      <c r="DY590" s="1"/>
      <c r="DZ590" s="1"/>
      <c r="EA590" s="1"/>
      <c r="EB590" s="1"/>
      <c r="EC590" s="1"/>
      <c r="ED590" s="1"/>
      <c r="EE590" s="1"/>
      <c r="EF590" s="1"/>
      <c r="EG590" s="1"/>
      <c r="EH590" s="1"/>
      <c r="EI590" s="1"/>
      <c r="EJ590" s="1"/>
      <c r="EK590" s="1"/>
      <c r="EL590" s="1"/>
      <c r="EM590" s="1"/>
      <c r="EN590" s="1"/>
      <c r="EO590" s="1"/>
      <c r="EP590" s="1"/>
    </row>
    <row r="591" spans="1:14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"/>
      <c r="DM591" s="1"/>
      <c r="DN591" s="1"/>
      <c r="DO591" s="1"/>
      <c r="DP591" s="1"/>
      <c r="DQ591" s="1"/>
      <c r="DR591" s="1"/>
      <c r="DS591" s="1"/>
      <c r="DT591" s="1"/>
      <c r="DU591" s="1"/>
      <c r="DV591" s="1"/>
      <c r="DW591" s="1"/>
      <c r="DX591" s="1"/>
      <c r="DY591" s="1"/>
      <c r="DZ591" s="1"/>
      <c r="EA591" s="1"/>
      <c r="EB591" s="1"/>
      <c r="EC591" s="1"/>
      <c r="ED591" s="1"/>
      <c r="EE591" s="1"/>
      <c r="EF591" s="1"/>
      <c r="EG591" s="1"/>
      <c r="EH591" s="1"/>
      <c r="EI591" s="1"/>
      <c r="EJ591" s="1"/>
      <c r="EK591" s="1"/>
      <c r="EL591" s="1"/>
      <c r="EM591" s="1"/>
      <c r="EN591" s="1"/>
      <c r="EO591" s="1"/>
      <c r="EP591" s="1"/>
    </row>
    <row r="592" spans="1:14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</row>
    <row r="593" spans="1:14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</row>
    <row r="594" spans="1:14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"/>
      <c r="DM594" s="1"/>
      <c r="DN594" s="1"/>
      <c r="DO594" s="1"/>
      <c r="DP594" s="1"/>
      <c r="DQ594" s="1"/>
      <c r="DR594" s="1"/>
      <c r="DS594" s="1"/>
      <c r="DT594" s="1"/>
      <c r="DU594" s="1"/>
      <c r="DV594" s="1"/>
      <c r="DW594" s="1"/>
      <c r="DX594" s="1"/>
      <c r="DY594" s="1"/>
      <c r="DZ594" s="1"/>
      <c r="EA594" s="1"/>
      <c r="EB594" s="1"/>
      <c r="EC594" s="1"/>
      <c r="ED594" s="1"/>
      <c r="EE594" s="1"/>
      <c r="EF594" s="1"/>
      <c r="EG594" s="1"/>
      <c r="EH594" s="1"/>
      <c r="EI594" s="1"/>
      <c r="EJ594" s="1"/>
      <c r="EK594" s="1"/>
      <c r="EL594" s="1"/>
      <c r="EM594" s="1"/>
      <c r="EN594" s="1"/>
      <c r="EO594" s="1"/>
      <c r="EP594" s="1"/>
    </row>
    <row r="595" spans="1:14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</row>
    <row r="596" spans="1:14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</row>
    <row r="597" spans="1:14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</row>
    <row r="598" spans="1:14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</row>
    <row r="599" spans="1:14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"/>
      <c r="DM599" s="1"/>
      <c r="DN599" s="1"/>
      <c r="DO599" s="1"/>
      <c r="DP599" s="1"/>
      <c r="DQ599" s="1"/>
      <c r="DR599" s="1"/>
      <c r="DS599" s="1"/>
      <c r="DT599" s="1"/>
      <c r="DU599" s="1"/>
      <c r="DV599" s="1"/>
      <c r="DW599" s="1"/>
      <c r="DX599" s="1"/>
      <c r="DY599" s="1"/>
      <c r="DZ599" s="1"/>
      <c r="EA599" s="1"/>
      <c r="EB599" s="1"/>
      <c r="EC599" s="1"/>
      <c r="ED599" s="1"/>
      <c r="EE599" s="1"/>
      <c r="EF599" s="1"/>
      <c r="EG599" s="1"/>
      <c r="EH599" s="1"/>
      <c r="EI599" s="1"/>
      <c r="EJ599" s="1"/>
      <c r="EK599" s="1"/>
      <c r="EL599" s="1"/>
      <c r="EM599" s="1"/>
      <c r="EN599" s="1"/>
      <c r="EO599" s="1"/>
      <c r="EP599" s="1"/>
    </row>
    <row r="600" spans="1:14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"/>
      <c r="DM600" s="1"/>
      <c r="DN600" s="1"/>
      <c r="DO600" s="1"/>
      <c r="DP600" s="1"/>
      <c r="DQ600" s="1"/>
      <c r="DR600" s="1"/>
      <c r="DS600" s="1"/>
      <c r="DT600" s="1"/>
      <c r="DU600" s="1"/>
      <c r="DV600" s="1"/>
      <c r="DW600" s="1"/>
      <c r="DX600" s="1"/>
      <c r="DY600" s="1"/>
      <c r="DZ600" s="1"/>
      <c r="EA600" s="1"/>
      <c r="EB600" s="1"/>
      <c r="EC600" s="1"/>
      <c r="ED600" s="1"/>
      <c r="EE600" s="1"/>
      <c r="EF600" s="1"/>
      <c r="EG600" s="1"/>
      <c r="EH600" s="1"/>
      <c r="EI600" s="1"/>
      <c r="EJ600" s="1"/>
      <c r="EK600" s="1"/>
      <c r="EL600" s="1"/>
      <c r="EM600" s="1"/>
      <c r="EN600" s="1"/>
      <c r="EO600" s="1"/>
      <c r="EP600" s="1"/>
    </row>
    <row r="601" spans="1:14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"/>
      <c r="DM601" s="1"/>
      <c r="DN601" s="1"/>
      <c r="DO601" s="1"/>
      <c r="DP601" s="1"/>
      <c r="DQ601" s="1"/>
      <c r="DR601" s="1"/>
      <c r="DS601" s="1"/>
      <c r="DT601" s="1"/>
      <c r="DU601" s="1"/>
      <c r="DV601" s="1"/>
      <c r="DW601" s="1"/>
      <c r="DX601" s="1"/>
      <c r="DY601" s="1"/>
      <c r="DZ601" s="1"/>
      <c r="EA601" s="1"/>
      <c r="EB601" s="1"/>
      <c r="EC601" s="1"/>
      <c r="ED601" s="1"/>
      <c r="EE601" s="1"/>
      <c r="EF601" s="1"/>
      <c r="EG601" s="1"/>
      <c r="EH601" s="1"/>
      <c r="EI601" s="1"/>
      <c r="EJ601" s="1"/>
      <c r="EK601" s="1"/>
      <c r="EL601" s="1"/>
      <c r="EM601" s="1"/>
      <c r="EN601" s="1"/>
      <c r="EO601" s="1"/>
      <c r="EP601" s="1"/>
    </row>
    <row r="602" spans="1:14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"/>
      <c r="DM602" s="1"/>
      <c r="DN602" s="1"/>
      <c r="DO602" s="1"/>
      <c r="DP602" s="1"/>
      <c r="DQ602" s="1"/>
      <c r="DR602" s="1"/>
      <c r="DS602" s="1"/>
      <c r="DT602" s="1"/>
      <c r="DU602" s="1"/>
      <c r="DV602" s="1"/>
      <c r="DW602" s="1"/>
      <c r="DX602" s="1"/>
      <c r="DY602" s="1"/>
      <c r="DZ602" s="1"/>
      <c r="EA602" s="1"/>
      <c r="EB602" s="1"/>
      <c r="EC602" s="1"/>
      <c r="ED602" s="1"/>
      <c r="EE602" s="1"/>
      <c r="EF602" s="1"/>
      <c r="EG602" s="1"/>
      <c r="EH602" s="1"/>
      <c r="EI602" s="1"/>
      <c r="EJ602" s="1"/>
      <c r="EK602" s="1"/>
      <c r="EL602" s="1"/>
      <c r="EM602" s="1"/>
      <c r="EN602" s="1"/>
      <c r="EO602" s="1"/>
      <c r="EP602" s="1"/>
    </row>
    <row r="603" spans="1:14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"/>
      <c r="DM603" s="1"/>
      <c r="DN603" s="1"/>
      <c r="DO603" s="1"/>
      <c r="DP603" s="1"/>
      <c r="DQ603" s="1"/>
      <c r="DR603" s="1"/>
      <c r="DS603" s="1"/>
      <c r="DT603" s="1"/>
      <c r="DU603" s="1"/>
      <c r="DV603" s="1"/>
      <c r="DW603" s="1"/>
      <c r="DX603" s="1"/>
      <c r="DY603" s="1"/>
      <c r="DZ603" s="1"/>
      <c r="EA603" s="1"/>
      <c r="EB603" s="1"/>
      <c r="EC603" s="1"/>
      <c r="ED603" s="1"/>
      <c r="EE603" s="1"/>
      <c r="EF603" s="1"/>
      <c r="EG603" s="1"/>
      <c r="EH603" s="1"/>
      <c r="EI603" s="1"/>
      <c r="EJ603" s="1"/>
      <c r="EK603" s="1"/>
      <c r="EL603" s="1"/>
      <c r="EM603" s="1"/>
      <c r="EN603" s="1"/>
      <c r="EO603" s="1"/>
      <c r="EP603" s="1"/>
    </row>
    <row r="604" spans="1:14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"/>
      <c r="DM604" s="1"/>
      <c r="DN604" s="1"/>
      <c r="DO604" s="1"/>
      <c r="DP604" s="1"/>
      <c r="DQ604" s="1"/>
      <c r="DR604" s="1"/>
      <c r="DS604" s="1"/>
      <c r="DT604" s="1"/>
      <c r="DU604" s="1"/>
      <c r="DV604" s="1"/>
      <c r="DW604" s="1"/>
      <c r="DX604" s="1"/>
      <c r="DY604" s="1"/>
      <c r="DZ604" s="1"/>
      <c r="EA604" s="1"/>
      <c r="EB604" s="1"/>
      <c r="EC604" s="1"/>
      <c r="ED604" s="1"/>
      <c r="EE604" s="1"/>
      <c r="EF604" s="1"/>
      <c r="EG604" s="1"/>
      <c r="EH604" s="1"/>
      <c r="EI604" s="1"/>
      <c r="EJ604" s="1"/>
      <c r="EK604" s="1"/>
      <c r="EL604" s="1"/>
      <c r="EM604" s="1"/>
      <c r="EN604" s="1"/>
      <c r="EO604" s="1"/>
      <c r="EP604" s="1"/>
    </row>
    <row r="605" spans="1:14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"/>
      <c r="DM605" s="1"/>
      <c r="DN605" s="1"/>
      <c r="DO605" s="1"/>
      <c r="DP605" s="1"/>
      <c r="DQ605" s="1"/>
      <c r="DR605" s="1"/>
      <c r="DS605" s="1"/>
      <c r="DT605" s="1"/>
      <c r="DU605" s="1"/>
      <c r="DV605" s="1"/>
      <c r="DW605" s="1"/>
      <c r="DX605" s="1"/>
      <c r="DY605" s="1"/>
      <c r="DZ605" s="1"/>
      <c r="EA605" s="1"/>
      <c r="EB605" s="1"/>
      <c r="EC605" s="1"/>
      <c r="ED605" s="1"/>
      <c r="EE605" s="1"/>
      <c r="EF605" s="1"/>
      <c r="EG605" s="1"/>
      <c r="EH605" s="1"/>
      <c r="EI605" s="1"/>
      <c r="EJ605" s="1"/>
      <c r="EK605" s="1"/>
      <c r="EL605" s="1"/>
      <c r="EM605" s="1"/>
      <c r="EN605" s="1"/>
      <c r="EO605" s="1"/>
      <c r="EP605" s="1"/>
    </row>
    <row r="606" spans="1:14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"/>
      <c r="DM606" s="1"/>
      <c r="DN606" s="1"/>
      <c r="DO606" s="1"/>
      <c r="DP606" s="1"/>
      <c r="DQ606" s="1"/>
      <c r="DR606" s="1"/>
      <c r="DS606" s="1"/>
      <c r="DT606" s="1"/>
      <c r="DU606" s="1"/>
      <c r="DV606" s="1"/>
      <c r="DW606" s="1"/>
      <c r="DX606" s="1"/>
      <c r="DY606" s="1"/>
      <c r="DZ606" s="1"/>
      <c r="EA606" s="1"/>
      <c r="EB606" s="1"/>
      <c r="EC606" s="1"/>
      <c r="ED606" s="1"/>
      <c r="EE606" s="1"/>
      <c r="EF606" s="1"/>
      <c r="EG606" s="1"/>
      <c r="EH606" s="1"/>
      <c r="EI606" s="1"/>
      <c r="EJ606" s="1"/>
      <c r="EK606" s="1"/>
      <c r="EL606" s="1"/>
      <c r="EM606" s="1"/>
      <c r="EN606" s="1"/>
      <c r="EO606" s="1"/>
      <c r="EP606" s="1"/>
    </row>
    <row r="607" spans="1:14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"/>
      <c r="DM607" s="1"/>
      <c r="DN607" s="1"/>
      <c r="DO607" s="1"/>
      <c r="DP607" s="1"/>
      <c r="DQ607" s="1"/>
      <c r="DR607" s="1"/>
      <c r="DS607" s="1"/>
      <c r="DT607" s="1"/>
      <c r="DU607" s="1"/>
      <c r="DV607" s="1"/>
      <c r="DW607" s="1"/>
      <c r="DX607" s="1"/>
      <c r="DY607" s="1"/>
      <c r="DZ607" s="1"/>
      <c r="EA607" s="1"/>
      <c r="EB607" s="1"/>
      <c r="EC607" s="1"/>
      <c r="ED607" s="1"/>
      <c r="EE607" s="1"/>
      <c r="EF607" s="1"/>
      <c r="EG607" s="1"/>
      <c r="EH607" s="1"/>
      <c r="EI607" s="1"/>
      <c r="EJ607" s="1"/>
      <c r="EK607" s="1"/>
      <c r="EL607" s="1"/>
      <c r="EM607" s="1"/>
      <c r="EN607" s="1"/>
      <c r="EO607" s="1"/>
      <c r="EP607" s="1"/>
    </row>
    <row r="608" spans="1:14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"/>
      <c r="DM608" s="1"/>
      <c r="DN608" s="1"/>
      <c r="DO608" s="1"/>
      <c r="DP608" s="1"/>
      <c r="DQ608" s="1"/>
      <c r="DR608" s="1"/>
      <c r="DS608" s="1"/>
      <c r="DT608" s="1"/>
      <c r="DU608" s="1"/>
      <c r="DV608" s="1"/>
      <c r="DW608" s="1"/>
      <c r="DX608" s="1"/>
      <c r="DY608" s="1"/>
      <c r="DZ608" s="1"/>
      <c r="EA608" s="1"/>
      <c r="EB608" s="1"/>
      <c r="EC608" s="1"/>
      <c r="ED608" s="1"/>
      <c r="EE608" s="1"/>
      <c r="EF608" s="1"/>
      <c r="EG608" s="1"/>
      <c r="EH608" s="1"/>
      <c r="EI608" s="1"/>
      <c r="EJ608" s="1"/>
      <c r="EK608" s="1"/>
      <c r="EL608" s="1"/>
      <c r="EM608" s="1"/>
      <c r="EN608" s="1"/>
      <c r="EO608" s="1"/>
      <c r="EP608" s="1"/>
    </row>
    <row r="609" spans="1:14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"/>
      <c r="DM609" s="1"/>
      <c r="DN609" s="1"/>
      <c r="DO609" s="1"/>
      <c r="DP609" s="1"/>
      <c r="DQ609" s="1"/>
      <c r="DR609" s="1"/>
      <c r="DS609" s="1"/>
      <c r="DT609" s="1"/>
      <c r="DU609" s="1"/>
      <c r="DV609" s="1"/>
      <c r="DW609" s="1"/>
      <c r="DX609" s="1"/>
      <c r="DY609" s="1"/>
      <c r="DZ609" s="1"/>
      <c r="EA609" s="1"/>
      <c r="EB609" s="1"/>
      <c r="EC609" s="1"/>
      <c r="ED609" s="1"/>
      <c r="EE609" s="1"/>
      <c r="EF609" s="1"/>
      <c r="EG609" s="1"/>
      <c r="EH609" s="1"/>
      <c r="EI609" s="1"/>
      <c r="EJ609" s="1"/>
      <c r="EK609" s="1"/>
      <c r="EL609" s="1"/>
      <c r="EM609" s="1"/>
      <c r="EN609" s="1"/>
      <c r="EO609" s="1"/>
      <c r="EP609" s="1"/>
    </row>
    <row r="610" spans="1:14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"/>
      <c r="DM610" s="1"/>
      <c r="DN610" s="1"/>
      <c r="DO610" s="1"/>
      <c r="DP610" s="1"/>
      <c r="DQ610" s="1"/>
      <c r="DR610" s="1"/>
      <c r="DS610" s="1"/>
      <c r="DT610" s="1"/>
      <c r="DU610" s="1"/>
      <c r="DV610" s="1"/>
      <c r="DW610" s="1"/>
      <c r="DX610" s="1"/>
      <c r="DY610" s="1"/>
      <c r="DZ610" s="1"/>
      <c r="EA610" s="1"/>
      <c r="EB610" s="1"/>
      <c r="EC610" s="1"/>
      <c r="ED610" s="1"/>
      <c r="EE610" s="1"/>
      <c r="EF610" s="1"/>
      <c r="EG610" s="1"/>
      <c r="EH610" s="1"/>
      <c r="EI610" s="1"/>
      <c r="EJ610" s="1"/>
      <c r="EK610" s="1"/>
      <c r="EL610" s="1"/>
      <c r="EM610" s="1"/>
      <c r="EN610" s="1"/>
      <c r="EO610" s="1"/>
      <c r="EP610" s="1"/>
    </row>
    <row r="611" spans="1:14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</row>
    <row r="612" spans="1:14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"/>
      <c r="DM612" s="1"/>
      <c r="DN612" s="1"/>
      <c r="DO612" s="1"/>
      <c r="DP612" s="1"/>
      <c r="DQ612" s="1"/>
      <c r="DR612" s="1"/>
      <c r="DS612" s="1"/>
      <c r="DT612" s="1"/>
      <c r="DU612" s="1"/>
      <c r="DV612" s="1"/>
      <c r="DW612" s="1"/>
      <c r="DX612" s="1"/>
      <c r="DY612" s="1"/>
      <c r="DZ612" s="1"/>
      <c r="EA612" s="1"/>
      <c r="EB612" s="1"/>
      <c r="EC612" s="1"/>
      <c r="ED612" s="1"/>
      <c r="EE612" s="1"/>
      <c r="EF612" s="1"/>
      <c r="EG612" s="1"/>
      <c r="EH612" s="1"/>
      <c r="EI612" s="1"/>
      <c r="EJ612" s="1"/>
      <c r="EK612" s="1"/>
      <c r="EL612" s="1"/>
      <c r="EM612" s="1"/>
      <c r="EN612" s="1"/>
      <c r="EO612" s="1"/>
      <c r="EP612" s="1"/>
    </row>
    <row r="613" spans="1:14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"/>
      <c r="DM613" s="1"/>
      <c r="DN613" s="1"/>
      <c r="DO613" s="1"/>
      <c r="DP613" s="1"/>
      <c r="DQ613" s="1"/>
      <c r="DR613" s="1"/>
      <c r="DS613" s="1"/>
      <c r="DT613" s="1"/>
      <c r="DU613" s="1"/>
      <c r="DV613" s="1"/>
      <c r="DW613" s="1"/>
      <c r="DX613" s="1"/>
      <c r="DY613" s="1"/>
      <c r="DZ613" s="1"/>
      <c r="EA613" s="1"/>
      <c r="EB613" s="1"/>
      <c r="EC613" s="1"/>
      <c r="ED613" s="1"/>
      <c r="EE613" s="1"/>
      <c r="EF613" s="1"/>
      <c r="EG613" s="1"/>
      <c r="EH613" s="1"/>
      <c r="EI613" s="1"/>
      <c r="EJ613" s="1"/>
      <c r="EK613" s="1"/>
      <c r="EL613" s="1"/>
      <c r="EM613" s="1"/>
      <c r="EN613" s="1"/>
      <c r="EO613" s="1"/>
      <c r="EP613" s="1"/>
    </row>
    <row r="614" spans="1:14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"/>
      <c r="DM614" s="1"/>
      <c r="DN614" s="1"/>
      <c r="DO614" s="1"/>
      <c r="DP614" s="1"/>
      <c r="DQ614" s="1"/>
      <c r="DR614" s="1"/>
      <c r="DS614" s="1"/>
      <c r="DT614" s="1"/>
      <c r="DU614" s="1"/>
      <c r="DV614" s="1"/>
      <c r="DW614" s="1"/>
      <c r="DX614" s="1"/>
      <c r="DY614" s="1"/>
      <c r="DZ614" s="1"/>
      <c r="EA614" s="1"/>
      <c r="EB614" s="1"/>
      <c r="EC614" s="1"/>
      <c r="ED614" s="1"/>
      <c r="EE614" s="1"/>
      <c r="EF614" s="1"/>
      <c r="EG614" s="1"/>
      <c r="EH614" s="1"/>
      <c r="EI614" s="1"/>
      <c r="EJ614" s="1"/>
      <c r="EK614" s="1"/>
      <c r="EL614" s="1"/>
      <c r="EM614" s="1"/>
      <c r="EN614" s="1"/>
      <c r="EO614" s="1"/>
      <c r="EP614" s="1"/>
    </row>
    <row r="615" spans="1:14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"/>
      <c r="DM615" s="1"/>
      <c r="DN615" s="1"/>
      <c r="DO615" s="1"/>
      <c r="DP615" s="1"/>
      <c r="DQ615" s="1"/>
      <c r="DR615" s="1"/>
      <c r="DS615" s="1"/>
      <c r="DT615" s="1"/>
      <c r="DU615" s="1"/>
      <c r="DV615" s="1"/>
      <c r="DW615" s="1"/>
      <c r="DX615" s="1"/>
      <c r="DY615" s="1"/>
      <c r="DZ615" s="1"/>
      <c r="EA615" s="1"/>
      <c r="EB615" s="1"/>
      <c r="EC615" s="1"/>
      <c r="ED615" s="1"/>
      <c r="EE615" s="1"/>
      <c r="EF615" s="1"/>
      <c r="EG615" s="1"/>
      <c r="EH615" s="1"/>
      <c r="EI615" s="1"/>
      <c r="EJ615" s="1"/>
      <c r="EK615" s="1"/>
      <c r="EL615" s="1"/>
      <c r="EM615" s="1"/>
      <c r="EN615" s="1"/>
      <c r="EO615" s="1"/>
      <c r="EP615" s="1"/>
    </row>
    <row r="616" spans="1:14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"/>
      <c r="DM616" s="1"/>
      <c r="DN616" s="1"/>
      <c r="DO616" s="1"/>
      <c r="DP616" s="1"/>
      <c r="DQ616" s="1"/>
      <c r="DR616" s="1"/>
      <c r="DS616" s="1"/>
      <c r="DT616" s="1"/>
      <c r="DU616" s="1"/>
      <c r="DV616" s="1"/>
      <c r="DW616" s="1"/>
      <c r="DX616" s="1"/>
      <c r="DY616" s="1"/>
      <c r="DZ616" s="1"/>
      <c r="EA616" s="1"/>
      <c r="EB616" s="1"/>
      <c r="EC616" s="1"/>
      <c r="ED616" s="1"/>
      <c r="EE616" s="1"/>
      <c r="EF616" s="1"/>
      <c r="EG616" s="1"/>
      <c r="EH616" s="1"/>
      <c r="EI616" s="1"/>
      <c r="EJ616" s="1"/>
      <c r="EK616" s="1"/>
      <c r="EL616" s="1"/>
      <c r="EM616" s="1"/>
      <c r="EN616" s="1"/>
      <c r="EO616" s="1"/>
      <c r="EP616" s="1"/>
    </row>
    <row r="617" spans="1:14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"/>
      <c r="DM617" s="1"/>
      <c r="DN617" s="1"/>
      <c r="DO617" s="1"/>
      <c r="DP617" s="1"/>
      <c r="DQ617" s="1"/>
      <c r="DR617" s="1"/>
      <c r="DS617" s="1"/>
      <c r="DT617" s="1"/>
      <c r="DU617" s="1"/>
      <c r="DV617" s="1"/>
      <c r="DW617" s="1"/>
      <c r="DX617" s="1"/>
      <c r="DY617" s="1"/>
      <c r="DZ617" s="1"/>
      <c r="EA617" s="1"/>
      <c r="EB617" s="1"/>
      <c r="EC617" s="1"/>
      <c r="ED617" s="1"/>
      <c r="EE617" s="1"/>
      <c r="EF617" s="1"/>
      <c r="EG617" s="1"/>
      <c r="EH617" s="1"/>
      <c r="EI617" s="1"/>
      <c r="EJ617" s="1"/>
      <c r="EK617" s="1"/>
      <c r="EL617" s="1"/>
      <c r="EM617" s="1"/>
      <c r="EN617" s="1"/>
      <c r="EO617" s="1"/>
      <c r="EP617" s="1"/>
    </row>
    <row r="618" spans="1:14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"/>
      <c r="DM618" s="1"/>
      <c r="DN618" s="1"/>
      <c r="DO618" s="1"/>
      <c r="DP618" s="1"/>
      <c r="DQ618" s="1"/>
      <c r="DR618" s="1"/>
      <c r="DS618" s="1"/>
      <c r="DT618" s="1"/>
      <c r="DU618" s="1"/>
      <c r="DV618" s="1"/>
      <c r="DW618" s="1"/>
      <c r="DX618" s="1"/>
      <c r="DY618" s="1"/>
      <c r="DZ618" s="1"/>
      <c r="EA618" s="1"/>
      <c r="EB618" s="1"/>
      <c r="EC618" s="1"/>
      <c r="ED618" s="1"/>
      <c r="EE618" s="1"/>
      <c r="EF618" s="1"/>
      <c r="EG618" s="1"/>
      <c r="EH618" s="1"/>
      <c r="EI618" s="1"/>
      <c r="EJ618" s="1"/>
      <c r="EK618" s="1"/>
      <c r="EL618" s="1"/>
      <c r="EM618" s="1"/>
      <c r="EN618" s="1"/>
      <c r="EO618" s="1"/>
      <c r="EP618" s="1"/>
    </row>
    <row r="619" spans="1:14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"/>
      <c r="DM619" s="1"/>
      <c r="DN619" s="1"/>
      <c r="DO619" s="1"/>
      <c r="DP619" s="1"/>
      <c r="DQ619" s="1"/>
      <c r="DR619" s="1"/>
      <c r="DS619" s="1"/>
      <c r="DT619" s="1"/>
      <c r="DU619" s="1"/>
      <c r="DV619" s="1"/>
      <c r="DW619" s="1"/>
      <c r="DX619" s="1"/>
      <c r="DY619" s="1"/>
      <c r="DZ619" s="1"/>
      <c r="EA619" s="1"/>
      <c r="EB619" s="1"/>
      <c r="EC619" s="1"/>
      <c r="ED619" s="1"/>
      <c r="EE619" s="1"/>
      <c r="EF619" s="1"/>
      <c r="EG619" s="1"/>
      <c r="EH619" s="1"/>
      <c r="EI619" s="1"/>
      <c r="EJ619" s="1"/>
      <c r="EK619" s="1"/>
      <c r="EL619" s="1"/>
      <c r="EM619" s="1"/>
      <c r="EN619" s="1"/>
      <c r="EO619" s="1"/>
      <c r="EP619" s="1"/>
    </row>
    <row r="620" spans="1:14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"/>
      <c r="DM620" s="1"/>
      <c r="DN620" s="1"/>
      <c r="DO620" s="1"/>
      <c r="DP620" s="1"/>
      <c r="DQ620" s="1"/>
      <c r="DR620" s="1"/>
      <c r="DS620" s="1"/>
      <c r="DT620" s="1"/>
      <c r="DU620" s="1"/>
      <c r="DV620" s="1"/>
      <c r="DW620" s="1"/>
      <c r="DX620" s="1"/>
      <c r="DY620" s="1"/>
      <c r="DZ620" s="1"/>
      <c r="EA620" s="1"/>
      <c r="EB620" s="1"/>
      <c r="EC620" s="1"/>
      <c r="ED620" s="1"/>
      <c r="EE620" s="1"/>
      <c r="EF620" s="1"/>
      <c r="EG620" s="1"/>
      <c r="EH620" s="1"/>
      <c r="EI620" s="1"/>
      <c r="EJ620" s="1"/>
      <c r="EK620" s="1"/>
      <c r="EL620" s="1"/>
      <c r="EM620" s="1"/>
      <c r="EN620" s="1"/>
      <c r="EO620" s="1"/>
      <c r="EP620" s="1"/>
    </row>
    <row r="621" spans="1:14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</row>
    <row r="622" spans="1:14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"/>
      <c r="DM622" s="1"/>
      <c r="DN622" s="1"/>
      <c r="DO622" s="1"/>
      <c r="DP622" s="1"/>
      <c r="DQ622" s="1"/>
      <c r="DR622" s="1"/>
      <c r="DS622" s="1"/>
      <c r="DT622" s="1"/>
      <c r="DU622" s="1"/>
      <c r="DV622" s="1"/>
      <c r="DW622" s="1"/>
      <c r="DX622" s="1"/>
      <c r="DY622" s="1"/>
      <c r="DZ622" s="1"/>
      <c r="EA622" s="1"/>
      <c r="EB622" s="1"/>
      <c r="EC622" s="1"/>
      <c r="ED622" s="1"/>
      <c r="EE622" s="1"/>
      <c r="EF622" s="1"/>
      <c r="EG622" s="1"/>
      <c r="EH622" s="1"/>
      <c r="EI622" s="1"/>
      <c r="EJ622" s="1"/>
      <c r="EK622" s="1"/>
      <c r="EL622" s="1"/>
      <c r="EM622" s="1"/>
      <c r="EN622" s="1"/>
      <c r="EO622" s="1"/>
      <c r="EP622" s="1"/>
    </row>
    <row r="623" spans="1:14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"/>
      <c r="DM623" s="1"/>
      <c r="DN623" s="1"/>
      <c r="DO623" s="1"/>
      <c r="DP623" s="1"/>
      <c r="DQ623" s="1"/>
      <c r="DR623" s="1"/>
      <c r="DS623" s="1"/>
      <c r="DT623" s="1"/>
      <c r="DU623" s="1"/>
      <c r="DV623" s="1"/>
      <c r="DW623" s="1"/>
      <c r="DX623" s="1"/>
      <c r="DY623" s="1"/>
      <c r="DZ623" s="1"/>
      <c r="EA623" s="1"/>
      <c r="EB623" s="1"/>
      <c r="EC623" s="1"/>
      <c r="ED623" s="1"/>
      <c r="EE623" s="1"/>
      <c r="EF623" s="1"/>
      <c r="EG623" s="1"/>
      <c r="EH623" s="1"/>
      <c r="EI623" s="1"/>
      <c r="EJ623" s="1"/>
      <c r="EK623" s="1"/>
      <c r="EL623" s="1"/>
      <c r="EM623" s="1"/>
      <c r="EN623" s="1"/>
      <c r="EO623" s="1"/>
      <c r="EP623" s="1"/>
    </row>
    <row r="624" spans="1:14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"/>
      <c r="DM624" s="1"/>
      <c r="DN624" s="1"/>
      <c r="DO624" s="1"/>
      <c r="DP624" s="1"/>
      <c r="DQ624" s="1"/>
      <c r="DR624" s="1"/>
      <c r="DS624" s="1"/>
      <c r="DT624" s="1"/>
      <c r="DU624" s="1"/>
      <c r="DV624" s="1"/>
      <c r="DW624" s="1"/>
      <c r="DX624" s="1"/>
      <c r="DY624" s="1"/>
      <c r="DZ624" s="1"/>
      <c r="EA624" s="1"/>
      <c r="EB624" s="1"/>
      <c r="EC624" s="1"/>
      <c r="ED624" s="1"/>
      <c r="EE624" s="1"/>
      <c r="EF624" s="1"/>
      <c r="EG624" s="1"/>
      <c r="EH624" s="1"/>
      <c r="EI624" s="1"/>
      <c r="EJ624" s="1"/>
      <c r="EK624" s="1"/>
      <c r="EL624" s="1"/>
      <c r="EM624" s="1"/>
      <c r="EN624" s="1"/>
      <c r="EO624" s="1"/>
      <c r="EP624" s="1"/>
    </row>
    <row r="625" spans="1:14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</row>
    <row r="626" spans="1:14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"/>
      <c r="DM626" s="1"/>
      <c r="DN626" s="1"/>
      <c r="DO626" s="1"/>
      <c r="DP626" s="1"/>
      <c r="DQ626" s="1"/>
      <c r="DR626" s="1"/>
      <c r="DS626" s="1"/>
      <c r="DT626" s="1"/>
      <c r="DU626" s="1"/>
      <c r="DV626" s="1"/>
      <c r="DW626" s="1"/>
      <c r="DX626" s="1"/>
      <c r="DY626" s="1"/>
      <c r="DZ626" s="1"/>
      <c r="EA626" s="1"/>
      <c r="EB626" s="1"/>
      <c r="EC626" s="1"/>
      <c r="ED626" s="1"/>
      <c r="EE626" s="1"/>
      <c r="EF626" s="1"/>
      <c r="EG626" s="1"/>
      <c r="EH626" s="1"/>
      <c r="EI626" s="1"/>
      <c r="EJ626" s="1"/>
      <c r="EK626" s="1"/>
      <c r="EL626" s="1"/>
      <c r="EM626" s="1"/>
      <c r="EN626" s="1"/>
      <c r="EO626" s="1"/>
      <c r="EP626" s="1"/>
    </row>
    <row r="627" spans="1:14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"/>
      <c r="DM627" s="1"/>
      <c r="DN627" s="1"/>
      <c r="DO627" s="1"/>
      <c r="DP627" s="1"/>
      <c r="DQ627" s="1"/>
      <c r="DR627" s="1"/>
      <c r="DS627" s="1"/>
      <c r="DT627" s="1"/>
      <c r="DU627" s="1"/>
      <c r="DV627" s="1"/>
      <c r="DW627" s="1"/>
      <c r="DX627" s="1"/>
      <c r="DY627" s="1"/>
      <c r="DZ627" s="1"/>
      <c r="EA627" s="1"/>
      <c r="EB627" s="1"/>
      <c r="EC627" s="1"/>
      <c r="ED627" s="1"/>
      <c r="EE627" s="1"/>
      <c r="EF627" s="1"/>
      <c r="EG627" s="1"/>
      <c r="EH627" s="1"/>
      <c r="EI627" s="1"/>
      <c r="EJ627" s="1"/>
      <c r="EK627" s="1"/>
      <c r="EL627" s="1"/>
      <c r="EM627" s="1"/>
      <c r="EN627" s="1"/>
      <c r="EO627" s="1"/>
      <c r="EP627" s="1"/>
    </row>
    <row r="628" spans="1:14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"/>
      <c r="DM628" s="1"/>
      <c r="DN628" s="1"/>
      <c r="DO628" s="1"/>
      <c r="DP628" s="1"/>
      <c r="DQ628" s="1"/>
      <c r="DR628" s="1"/>
      <c r="DS628" s="1"/>
      <c r="DT628" s="1"/>
      <c r="DU628" s="1"/>
      <c r="DV628" s="1"/>
      <c r="DW628" s="1"/>
      <c r="DX628" s="1"/>
      <c r="DY628" s="1"/>
      <c r="DZ628" s="1"/>
      <c r="EA628" s="1"/>
      <c r="EB628" s="1"/>
      <c r="EC628" s="1"/>
      <c r="ED628" s="1"/>
      <c r="EE628" s="1"/>
      <c r="EF628" s="1"/>
      <c r="EG628" s="1"/>
      <c r="EH628" s="1"/>
      <c r="EI628" s="1"/>
      <c r="EJ628" s="1"/>
      <c r="EK628" s="1"/>
      <c r="EL628" s="1"/>
      <c r="EM628" s="1"/>
      <c r="EN628" s="1"/>
      <c r="EO628" s="1"/>
      <c r="EP628" s="1"/>
    </row>
    <row r="629" spans="1:14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</row>
    <row r="630" spans="1:14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"/>
      <c r="DM630" s="1"/>
      <c r="DN630" s="1"/>
      <c r="DO630" s="1"/>
      <c r="DP630" s="1"/>
      <c r="DQ630" s="1"/>
      <c r="DR630" s="1"/>
      <c r="DS630" s="1"/>
      <c r="DT630" s="1"/>
      <c r="DU630" s="1"/>
      <c r="DV630" s="1"/>
      <c r="DW630" s="1"/>
      <c r="DX630" s="1"/>
      <c r="DY630" s="1"/>
      <c r="DZ630" s="1"/>
      <c r="EA630" s="1"/>
      <c r="EB630" s="1"/>
      <c r="EC630" s="1"/>
      <c r="ED630" s="1"/>
      <c r="EE630" s="1"/>
      <c r="EF630" s="1"/>
      <c r="EG630" s="1"/>
      <c r="EH630" s="1"/>
      <c r="EI630" s="1"/>
      <c r="EJ630" s="1"/>
      <c r="EK630" s="1"/>
      <c r="EL630" s="1"/>
      <c r="EM630" s="1"/>
      <c r="EN630" s="1"/>
      <c r="EO630" s="1"/>
      <c r="EP630" s="1"/>
    </row>
    <row r="631" spans="1:14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</row>
    <row r="632" spans="1:14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"/>
      <c r="DM632" s="1"/>
      <c r="DN632" s="1"/>
      <c r="DO632" s="1"/>
      <c r="DP632" s="1"/>
      <c r="DQ632" s="1"/>
      <c r="DR632" s="1"/>
      <c r="DS632" s="1"/>
      <c r="DT632" s="1"/>
      <c r="DU632" s="1"/>
      <c r="DV632" s="1"/>
      <c r="DW632" s="1"/>
      <c r="DX632" s="1"/>
      <c r="DY632" s="1"/>
      <c r="DZ632" s="1"/>
      <c r="EA632" s="1"/>
      <c r="EB632" s="1"/>
      <c r="EC632" s="1"/>
      <c r="ED632" s="1"/>
      <c r="EE632" s="1"/>
      <c r="EF632" s="1"/>
      <c r="EG632" s="1"/>
      <c r="EH632" s="1"/>
      <c r="EI632" s="1"/>
      <c r="EJ632" s="1"/>
      <c r="EK632" s="1"/>
      <c r="EL632" s="1"/>
      <c r="EM632" s="1"/>
      <c r="EN632" s="1"/>
      <c r="EO632" s="1"/>
      <c r="EP632" s="1"/>
    </row>
    <row r="633" spans="1:14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"/>
      <c r="DM633" s="1"/>
      <c r="DN633" s="1"/>
      <c r="DO633" s="1"/>
      <c r="DP633" s="1"/>
      <c r="DQ633" s="1"/>
      <c r="DR633" s="1"/>
      <c r="DS633" s="1"/>
      <c r="DT633" s="1"/>
      <c r="DU633" s="1"/>
      <c r="DV633" s="1"/>
      <c r="DW633" s="1"/>
      <c r="DX633" s="1"/>
      <c r="DY633" s="1"/>
      <c r="DZ633" s="1"/>
      <c r="EA633" s="1"/>
      <c r="EB633" s="1"/>
      <c r="EC633" s="1"/>
      <c r="ED633" s="1"/>
      <c r="EE633" s="1"/>
      <c r="EF633" s="1"/>
      <c r="EG633" s="1"/>
      <c r="EH633" s="1"/>
      <c r="EI633" s="1"/>
      <c r="EJ633" s="1"/>
      <c r="EK633" s="1"/>
      <c r="EL633" s="1"/>
      <c r="EM633" s="1"/>
      <c r="EN633" s="1"/>
      <c r="EO633" s="1"/>
      <c r="EP633" s="1"/>
    </row>
    <row r="634" spans="1:14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"/>
      <c r="DM634" s="1"/>
      <c r="DN634" s="1"/>
      <c r="DO634" s="1"/>
      <c r="DP634" s="1"/>
      <c r="DQ634" s="1"/>
      <c r="DR634" s="1"/>
      <c r="DS634" s="1"/>
      <c r="DT634" s="1"/>
      <c r="DU634" s="1"/>
      <c r="DV634" s="1"/>
      <c r="DW634" s="1"/>
      <c r="DX634" s="1"/>
      <c r="DY634" s="1"/>
      <c r="DZ634" s="1"/>
      <c r="EA634" s="1"/>
      <c r="EB634" s="1"/>
      <c r="EC634" s="1"/>
      <c r="ED634" s="1"/>
      <c r="EE634" s="1"/>
      <c r="EF634" s="1"/>
      <c r="EG634" s="1"/>
      <c r="EH634" s="1"/>
      <c r="EI634" s="1"/>
      <c r="EJ634" s="1"/>
      <c r="EK634" s="1"/>
      <c r="EL634" s="1"/>
      <c r="EM634" s="1"/>
      <c r="EN634" s="1"/>
      <c r="EO634" s="1"/>
      <c r="EP634" s="1"/>
    </row>
    <row r="635" spans="1:14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"/>
      <c r="DM635" s="1"/>
      <c r="DN635" s="1"/>
      <c r="DO635" s="1"/>
      <c r="DP635" s="1"/>
      <c r="DQ635" s="1"/>
      <c r="DR635" s="1"/>
      <c r="DS635" s="1"/>
      <c r="DT635" s="1"/>
      <c r="DU635" s="1"/>
      <c r="DV635" s="1"/>
      <c r="DW635" s="1"/>
      <c r="DX635" s="1"/>
      <c r="DY635" s="1"/>
      <c r="DZ635" s="1"/>
      <c r="EA635" s="1"/>
      <c r="EB635" s="1"/>
      <c r="EC635" s="1"/>
      <c r="ED635" s="1"/>
      <c r="EE635" s="1"/>
      <c r="EF635" s="1"/>
      <c r="EG635" s="1"/>
      <c r="EH635" s="1"/>
      <c r="EI635" s="1"/>
      <c r="EJ635" s="1"/>
      <c r="EK635" s="1"/>
      <c r="EL635" s="1"/>
      <c r="EM635" s="1"/>
      <c r="EN635" s="1"/>
      <c r="EO635" s="1"/>
      <c r="EP635" s="1"/>
    </row>
    <row r="636" spans="1:14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"/>
      <c r="DM636" s="1"/>
      <c r="DN636" s="1"/>
      <c r="DO636" s="1"/>
      <c r="DP636" s="1"/>
      <c r="DQ636" s="1"/>
      <c r="DR636" s="1"/>
      <c r="DS636" s="1"/>
      <c r="DT636" s="1"/>
      <c r="DU636" s="1"/>
      <c r="DV636" s="1"/>
      <c r="DW636" s="1"/>
      <c r="DX636" s="1"/>
      <c r="DY636" s="1"/>
      <c r="DZ636" s="1"/>
      <c r="EA636" s="1"/>
      <c r="EB636" s="1"/>
      <c r="EC636" s="1"/>
      <c r="ED636" s="1"/>
      <c r="EE636" s="1"/>
      <c r="EF636" s="1"/>
      <c r="EG636" s="1"/>
      <c r="EH636" s="1"/>
      <c r="EI636" s="1"/>
      <c r="EJ636" s="1"/>
      <c r="EK636" s="1"/>
      <c r="EL636" s="1"/>
      <c r="EM636" s="1"/>
      <c r="EN636" s="1"/>
      <c r="EO636" s="1"/>
      <c r="EP636" s="1"/>
    </row>
    <row r="637" spans="1:14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"/>
      <c r="DM637" s="1"/>
      <c r="DN637" s="1"/>
      <c r="DO637" s="1"/>
      <c r="DP637" s="1"/>
      <c r="DQ637" s="1"/>
      <c r="DR637" s="1"/>
      <c r="DS637" s="1"/>
      <c r="DT637" s="1"/>
      <c r="DU637" s="1"/>
      <c r="DV637" s="1"/>
      <c r="DW637" s="1"/>
      <c r="DX637" s="1"/>
      <c r="DY637" s="1"/>
      <c r="DZ637" s="1"/>
      <c r="EA637" s="1"/>
      <c r="EB637" s="1"/>
      <c r="EC637" s="1"/>
      <c r="ED637" s="1"/>
      <c r="EE637" s="1"/>
      <c r="EF637" s="1"/>
      <c r="EG637" s="1"/>
      <c r="EH637" s="1"/>
      <c r="EI637" s="1"/>
      <c r="EJ637" s="1"/>
      <c r="EK637" s="1"/>
      <c r="EL637" s="1"/>
      <c r="EM637" s="1"/>
      <c r="EN637" s="1"/>
      <c r="EO637" s="1"/>
      <c r="EP637" s="1"/>
    </row>
    <row r="638" spans="1:14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"/>
      <c r="DM638" s="1"/>
      <c r="DN638" s="1"/>
      <c r="DO638" s="1"/>
      <c r="DP638" s="1"/>
      <c r="DQ638" s="1"/>
      <c r="DR638" s="1"/>
      <c r="DS638" s="1"/>
      <c r="DT638" s="1"/>
      <c r="DU638" s="1"/>
      <c r="DV638" s="1"/>
      <c r="DW638" s="1"/>
      <c r="DX638" s="1"/>
      <c r="DY638" s="1"/>
      <c r="DZ638" s="1"/>
      <c r="EA638" s="1"/>
      <c r="EB638" s="1"/>
      <c r="EC638" s="1"/>
      <c r="ED638" s="1"/>
      <c r="EE638" s="1"/>
      <c r="EF638" s="1"/>
      <c r="EG638" s="1"/>
      <c r="EH638" s="1"/>
      <c r="EI638" s="1"/>
      <c r="EJ638" s="1"/>
      <c r="EK638" s="1"/>
      <c r="EL638" s="1"/>
      <c r="EM638" s="1"/>
      <c r="EN638" s="1"/>
      <c r="EO638" s="1"/>
      <c r="EP638" s="1"/>
    </row>
    <row r="639" spans="1:14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"/>
      <c r="DM639" s="1"/>
      <c r="DN639" s="1"/>
      <c r="DO639" s="1"/>
      <c r="DP639" s="1"/>
      <c r="DQ639" s="1"/>
      <c r="DR639" s="1"/>
      <c r="DS639" s="1"/>
      <c r="DT639" s="1"/>
      <c r="DU639" s="1"/>
      <c r="DV639" s="1"/>
      <c r="DW639" s="1"/>
      <c r="DX639" s="1"/>
      <c r="DY639" s="1"/>
      <c r="DZ639" s="1"/>
      <c r="EA639" s="1"/>
      <c r="EB639" s="1"/>
      <c r="EC639" s="1"/>
      <c r="ED639" s="1"/>
      <c r="EE639" s="1"/>
      <c r="EF639" s="1"/>
      <c r="EG639" s="1"/>
      <c r="EH639" s="1"/>
      <c r="EI639" s="1"/>
      <c r="EJ639" s="1"/>
      <c r="EK639" s="1"/>
      <c r="EL639" s="1"/>
      <c r="EM639" s="1"/>
      <c r="EN639" s="1"/>
      <c r="EO639" s="1"/>
      <c r="EP639" s="1"/>
    </row>
    <row r="640" spans="1:14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</row>
    <row r="641" spans="1:14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"/>
      <c r="DM641" s="1"/>
      <c r="DN641" s="1"/>
      <c r="DO641" s="1"/>
      <c r="DP641" s="1"/>
      <c r="DQ641" s="1"/>
      <c r="DR641" s="1"/>
      <c r="DS641" s="1"/>
      <c r="DT641" s="1"/>
      <c r="DU641" s="1"/>
      <c r="DV641" s="1"/>
      <c r="DW641" s="1"/>
      <c r="DX641" s="1"/>
      <c r="DY641" s="1"/>
      <c r="DZ641" s="1"/>
      <c r="EA641" s="1"/>
      <c r="EB641" s="1"/>
      <c r="EC641" s="1"/>
      <c r="ED641" s="1"/>
      <c r="EE641" s="1"/>
      <c r="EF641" s="1"/>
      <c r="EG641" s="1"/>
      <c r="EH641" s="1"/>
      <c r="EI641" s="1"/>
      <c r="EJ641" s="1"/>
      <c r="EK641" s="1"/>
      <c r="EL641" s="1"/>
      <c r="EM641" s="1"/>
      <c r="EN641" s="1"/>
      <c r="EO641" s="1"/>
      <c r="EP641" s="1"/>
    </row>
    <row r="642" spans="1:14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"/>
      <c r="DM642" s="1"/>
      <c r="DN642" s="1"/>
      <c r="DO642" s="1"/>
      <c r="DP642" s="1"/>
      <c r="DQ642" s="1"/>
      <c r="DR642" s="1"/>
      <c r="DS642" s="1"/>
      <c r="DT642" s="1"/>
      <c r="DU642" s="1"/>
      <c r="DV642" s="1"/>
      <c r="DW642" s="1"/>
      <c r="DX642" s="1"/>
      <c r="DY642" s="1"/>
      <c r="DZ642" s="1"/>
      <c r="EA642" s="1"/>
      <c r="EB642" s="1"/>
      <c r="EC642" s="1"/>
      <c r="ED642" s="1"/>
      <c r="EE642" s="1"/>
      <c r="EF642" s="1"/>
      <c r="EG642" s="1"/>
      <c r="EH642" s="1"/>
      <c r="EI642" s="1"/>
      <c r="EJ642" s="1"/>
      <c r="EK642" s="1"/>
      <c r="EL642" s="1"/>
      <c r="EM642" s="1"/>
      <c r="EN642" s="1"/>
      <c r="EO642" s="1"/>
      <c r="EP642" s="1"/>
    </row>
    <row r="643" spans="1:14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"/>
      <c r="DM643" s="1"/>
      <c r="DN643" s="1"/>
      <c r="DO643" s="1"/>
      <c r="DP643" s="1"/>
      <c r="DQ643" s="1"/>
      <c r="DR643" s="1"/>
      <c r="DS643" s="1"/>
      <c r="DT643" s="1"/>
      <c r="DU643" s="1"/>
      <c r="DV643" s="1"/>
      <c r="DW643" s="1"/>
      <c r="DX643" s="1"/>
      <c r="DY643" s="1"/>
      <c r="DZ643" s="1"/>
      <c r="EA643" s="1"/>
      <c r="EB643" s="1"/>
      <c r="EC643" s="1"/>
      <c r="ED643" s="1"/>
      <c r="EE643" s="1"/>
      <c r="EF643" s="1"/>
      <c r="EG643" s="1"/>
      <c r="EH643" s="1"/>
      <c r="EI643" s="1"/>
      <c r="EJ643" s="1"/>
      <c r="EK643" s="1"/>
      <c r="EL643" s="1"/>
      <c r="EM643" s="1"/>
      <c r="EN643" s="1"/>
      <c r="EO643" s="1"/>
      <c r="EP643" s="1"/>
    </row>
    <row r="644" spans="1:14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"/>
      <c r="DM644" s="1"/>
      <c r="DN644" s="1"/>
      <c r="DO644" s="1"/>
      <c r="DP644" s="1"/>
      <c r="DQ644" s="1"/>
      <c r="DR644" s="1"/>
      <c r="DS644" s="1"/>
      <c r="DT644" s="1"/>
      <c r="DU644" s="1"/>
      <c r="DV644" s="1"/>
      <c r="DW644" s="1"/>
      <c r="DX644" s="1"/>
      <c r="DY644" s="1"/>
      <c r="DZ644" s="1"/>
      <c r="EA644" s="1"/>
      <c r="EB644" s="1"/>
      <c r="EC644" s="1"/>
      <c r="ED644" s="1"/>
      <c r="EE644" s="1"/>
      <c r="EF644" s="1"/>
      <c r="EG644" s="1"/>
      <c r="EH644" s="1"/>
      <c r="EI644" s="1"/>
      <c r="EJ644" s="1"/>
      <c r="EK644" s="1"/>
      <c r="EL644" s="1"/>
      <c r="EM644" s="1"/>
      <c r="EN644" s="1"/>
      <c r="EO644" s="1"/>
      <c r="EP644" s="1"/>
    </row>
    <row r="645" spans="1:14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"/>
      <c r="DM645" s="1"/>
      <c r="DN645" s="1"/>
      <c r="DO645" s="1"/>
      <c r="DP645" s="1"/>
      <c r="DQ645" s="1"/>
      <c r="DR645" s="1"/>
      <c r="DS645" s="1"/>
      <c r="DT645" s="1"/>
      <c r="DU645" s="1"/>
      <c r="DV645" s="1"/>
      <c r="DW645" s="1"/>
      <c r="DX645" s="1"/>
      <c r="DY645" s="1"/>
      <c r="DZ645" s="1"/>
      <c r="EA645" s="1"/>
      <c r="EB645" s="1"/>
      <c r="EC645" s="1"/>
      <c r="ED645" s="1"/>
      <c r="EE645" s="1"/>
      <c r="EF645" s="1"/>
      <c r="EG645" s="1"/>
      <c r="EH645" s="1"/>
      <c r="EI645" s="1"/>
      <c r="EJ645" s="1"/>
      <c r="EK645" s="1"/>
      <c r="EL645" s="1"/>
      <c r="EM645" s="1"/>
      <c r="EN645" s="1"/>
      <c r="EO645" s="1"/>
      <c r="EP645" s="1"/>
    </row>
    <row r="646" spans="1:1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"/>
      <c r="DM646" s="1"/>
      <c r="DN646" s="1"/>
      <c r="DO646" s="1"/>
      <c r="DP646" s="1"/>
      <c r="DQ646" s="1"/>
      <c r="DR646" s="1"/>
      <c r="DS646" s="1"/>
      <c r="DT646" s="1"/>
      <c r="DU646" s="1"/>
      <c r="DV646" s="1"/>
      <c r="DW646" s="1"/>
      <c r="DX646" s="1"/>
      <c r="DY646" s="1"/>
      <c r="DZ646" s="1"/>
      <c r="EA646" s="1"/>
      <c r="EB646" s="1"/>
      <c r="EC646" s="1"/>
      <c r="ED646" s="1"/>
      <c r="EE646" s="1"/>
      <c r="EF646" s="1"/>
      <c r="EG646" s="1"/>
      <c r="EH646" s="1"/>
      <c r="EI646" s="1"/>
      <c r="EJ646" s="1"/>
      <c r="EK646" s="1"/>
      <c r="EL646" s="1"/>
      <c r="EM646" s="1"/>
      <c r="EN646" s="1"/>
      <c r="EO646" s="1"/>
      <c r="EP646" s="1"/>
    </row>
    <row r="647" spans="1:14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</row>
    <row r="648" spans="1:14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"/>
      <c r="DM648" s="1"/>
      <c r="DN648" s="1"/>
      <c r="DO648" s="1"/>
      <c r="DP648" s="1"/>
      <c r="DQ648" s="1"/>
      <c r="DR648" s="1"/>
      <c r="DS648" s="1"/>
      <c r="DT648" s="1"/>
      <c r="DU648" s="1"/>
      <c r="DV648" s="1"/>
      <c r="DW648" s="1"/>
      <c r="DX648" s="1"/>
      <c r="DY648" s="1"/>
      <c r="DZ648" s="1"/>
      <c r="EA648" s="1"/>
      <c r="EB648" s="1"/>
      <c r="EC648" s="1"/>
      <c r="ED648" s="1"/>
      <c r="EE648" s="1"/>
      <c r="EF648" s="1"/>
      <c r="EG648" s="1"/>
      <c r="EH648" s="1"/>
      <c r="EI648" s="1"/>
      <c r="EJ648" s="1"/>
      <c r="EK648" s="1"/>
      <c r="EL648" s="1"/>
      <c r="EM648" s="1"/>
      <c r="EN648" s="1"/>
      <c r="EO648" s="1"/>
      <c r="EP648" s="1"/>
    </row>
    <row r="649" spans="1:14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"/>
      <c r="DM649" s="1"/>
      <c r="DN649" s="1"/>
      <c r="DO649" s="1"/>
      <c r="DP649" s="1"/>
      <c r="DQ649" s="1"/>
      <c r="DR649" s="1"/>
      <c r="DS649" s="1"/>
      <c r="DT649" s="1"/>
      <c r="DU649" s="1"/>
      <c r="DV649" s="1"/>
      <c r="DW649" s="1"/>
      <c r="DX649" s="1"/>
      <c r="DY649" s="1"/>
      <c r="DZ649" s="1"/>
      <c r="EA649" s="1"/>
      <c r="EB649" s="1"/>
      <c r="EC649" s="1"/>
      <c r="ED649" s="1"/>
      <c r="EE649" s="1"/>
      <c r="EF649" s="1"/>
      <c r="EG649" s="1"/>
      <c r="EH649" s="1"/>
      <c r="EI649" s="1"/>
      <c r="EJ649" s="1"/>
      <c r="EK649" s="1"/>
      <c r="EL649" s="1"/>
      <c r="EM649" s="1"/>
      <c r="EN649" s="1"/>
      <c r="EO649" s="1"/>
      <c r="EP649" s="1"/>
    </row>
    <row r="650" spans="1:14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"/>
      <c r="DM650" s="1"/>
      <c r="DN650" s="1"/>
      <c r="DO650" s="1"/>
      <c r="DP650" s="1"/>
      <c r="DQ650" s="1"/>
      <c r="DR650" s="1"/>
      <c r="DS650" s="1"/>
      <c r="DT650" s="1"/>
      <c r="DU650" s="1"/>
      <c r="DV650" s="1"/>
      <c r="DW650" s="1"/>
      <c r="DX650" s="1"/>
      <c r="DY650" s="1"/>
      <c r="DZ650" s="1"/>
      <c r="EA650" s="1"/>
      <c r="EB650" s="1"/>
      <c r="EC650" s="1"/>
      <c r="ED650" s="1"/>
      <c r="EE650" s="1"/>
      <c r="EF650" s="1"/>
      <c r="EG650" s="1"/>
      <c r="EH650" s="1"/>
      <c r="EI650" s="1"/>
      <c r="EJ650" s="1"/>
      <c r="EK650" s="1"/>
      <c r="EL650" s="1"/>
      <c r="EM650" s="1"/>
      <c r="EN650" s="1"/>
      <c r="EO650" s="1"/>
      <c r="EP650" s="1"/>
    </row>
    <row r="651" spans="1:14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"/>
      <c r="DM651" s="1"/>
      <c r="DN651" s="1"/>
      <c r="DO651" s="1"/>
      <c r="DP651" s="1"/>
      <c r="DQ651" s="1"/>
      <c r="DR651" s="1"/>
      <c r="DS651" s="1"/>
      <c r="DT651" s="1"/>
      <c r="DU651" s="1"/>
      <c r="DV651" s="1"/>
      <c r="DW651" s="1"/>
      <c r="DX651" s="1"/>
      <c r="DY651" s="1"/>
      <c r="DZ651" s="1"/>
      <c r="EA651" s="1"/>
      <c r="EB651" s="1"/>
      <c r="EC651" s="1"/>
      <c r="ED651" s="1"/>
      <c r="EE651" s="1"/>
      <c r="EF651" s="1"/>
      <c r="EG651" s="1"/>
      <c r="EH651" s="1"/>
      <c r="EI651" s="1"/>
      <c r="EJ651" s="1"/>
      <c r="EK651" s="1"/>
      <c r="EL651" s="1"/>
      <c r="EM651" s="1"/>
      <c r="EN651" s="1"/>
      <c r="EO651" s="1"/>
      <c r="EP651" s="1"/>
    </row>
    <row r="652" spans="1:14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"/>
      <c r="DM652" s="1"/>
      <c r="DN652" s="1"/>
      <c r="DO652" s="1"/>
      <c r="DP652" s="1"/>
      <c r="DQ652" s="1"/>
      <c r="DR652" s="1"/>
      <c r="DS652" s="1"/>
      <c r="DT652" s="1"/>
      <c r="DU652" s="1"/>
      <c r="DV652" s="1"/>
      <c r="DW652" s="1"/>
      <c r="DX652" s="1"/>
      <c r="DY652" s="1"/>
      <c r="DZ652" s="1"/>
      <c r="EA652" s="1"/>
      <c r="EB652" s="1"/>
      <c r="EC652" s="1"/>
      <c r="ED652" s="1"/>
      <c r="EE652" s="1"/>
      <c r="EF652" s="1"/>
      <c r="EG652" s="1"/>
      <c r="EH652" s="1"/>
      <c r="EI652" s="1"/>
      <c r="EJ652" s="1"/>
      <c r="EK652" s="1"/>
      <c r="EL652" s="1"/>
      <c r="EM652" s="1"/>
      <c r="EN652" s="1"/>
      <c r="EO652" s="1"/>
      <c r="EP652" s="1"/>
    </row>
    <row r="653" spans="1:14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"/>
      <c r="DM653" s="1"/>
      <c r="DN653" s="1"/>
      <c r="DO653" s="1"/>
      <c r="DP653" s="1"/>
      <c r="DQ653" s="1"/>
      <c r="DR653" s="1"/>
      <c r="DS653" s="1"/>
      <c r="DT653" s="1"/>
      <c r="DU653" s="1"/>
      <c r="DV653" s="1"/>
      <c r="DW653" s="1"/>
      <c r="DX653" s="1"/>
      <c r="DY653" s="1"/>
      <c r="DZ653" s="1"/>
      <c r="EA653" s="1"/>
      <c r="EB653" s="1"/>
      <c r="EC653" s="1"/>
      <c r="ED653" s="1"/>
      <c r="EE653" s="1"/>
      <c r="EF653" s="1"/>
      <c r="EG653" s="1"/>
      <c r="EH653" s="1"/>
      <c r="EI653" s="1"/>
      <c r="EJ653" s="1"/>
      <c r="EK653" s="1"/>
      <c r="EL653" s="1"/>
      <c r="EM653" s="1"/>
      <c r="EN653" s="1"/>
      <c r="EO653" s="1"/>
      <c r="EP653" s="1"/>
    </row>
    <row r="654" spans="1:14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"/>
      <c r="DM654" s="1"/>
      <c r="DN654" s="1"/>
      <c r="DO654" s="1"/>
      <c r="DP654" s="1"/>
      <c r="DQ654" s="1"/>
      <c r="DR654" s="1"/>
      <c r="DS654" s="1"/>
      <c r="DT654" s="1"/>
      <c r="DU654" s="1"/>
      <c r="DV654" s="1"/>
      <c r="DW654" s="1"/>
      <c r="DX654" s="1"/>
      <c r="DY654" s="1"/>
      <c r="DZ654" s="1"/>
      <c r="EA654" s="1"/>
      <c r="EB654" s="1"/>
      <c r="EC654" s="1"/>
      <c r="ED654" s="1"/>
      <c r="EE654" s="1"/>
      <c r="EF654" s="1"/>
      <c r="EG654" s="1"/>
      <c r="EH654" s="1"/>
      <c r="EI654" s="1"/>
      <c r="EJ654" s="1"/>
      <c r="EK654" s="1"/>
      <c r="EL654" s="1"/>
      <c r="EM654" s="1"/>
      <c r="EN654" s="1"/>
      <c r="EO654" s="1"/>
      <c r="EP654" s="1"/>
    </row>
    <row r="655" spans="1:14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"/>
      <c r="DM655" s="1"/>
      <c r="DN655" s="1"/>
      <c r="DO655" s="1"/>
      <c r="DP655" s="1"/>
      <c r="DQ655" s="1"/>
      <c r="DR655" s="1"/>
      <c r="DS655" s="1"/>
      <c r="DT655" s="1"/>
      <c r="DU655" s="1"/>
      <c r="DV655" s="1"/>
      <c r="DW655" s="1"/>
      <c r="DX655" s="1"/>
      <c r="DY655" s="1"/>
      <c r="DZ655" s="1"/>
      <c r="EA655" s="1"/>
      <c r="EB655" s="1"/>
      <c r="EC655" s="1"/>
      <c r="ED655" s="1"/>
      <c r="EE655" s="1"/>
      <c r="EF655" s="1"/>
      <c r="EG655" s="1"/>
      <c r="EH655" s="1"/>
      <c r="EI655" s="1"/>
      <c r="EJ655" s="1"/>
      <c r="EK655" s="1"/>
      <c r="EL655" s="1"/>
      <c r="EM655" s="1"/>
      <c r="EN655" s="1"/>
      <c r="EO655" s="1"/>
      <c r="EP655" s="1"/>
    </row>
    <row r="656" spans="1:14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"/>
      <c r="DM656" s="1"/>
      <c r="DN656" s="1"/>
      <c r="DO656" s="1"/>
      <c r="DP656" s="1"/>
      <c r="DQ656" s="1"/>
      <c r="DR656" s="1"/>
      <c r="DS656" s="1"/>
      <c r="DT656" s="1"/>
      <c r="DU656" s="1"/>
      <c r="DV656" s="1"/>
      <c r="DW656" s="1"/>
      <c r="DX656" s="1"/>
      <c r="DY656" s="1"/>
      <c r="DZ656" s="1"/>
      <c r="EA656" s="1"/>
      <c r="EB656" s="1"/>
      <c r="EC656" s="1"/>
      <c r="ED656" s="1"/>
      <c r="EE656" s="1"/>
      <c r="EF656" s="1"/>
      <c r="EG656" s="1"/>
      <c r="EH656" s="1"/>
      <c r="EI656" s="1"/>
      <c r="EJ656" s="1"/>
      <c r="EK656" s="1"/>
      <c r="EL656" s="1"/>
      <c r="EM656" s="1"/>
      <c r="EN656" s="1"/>
      <c r="EO656" s="1"/>
      <c r="EP656" s="1"/>
    </row>
    <row r="657" spans="1:14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"/>
      <c r="DM657" s="1"/>
      <c r="DN657" s="1"/>
      <c r="DO657" s="1"/>
      <c r="DP657" s="1"/>
      <c r="DQ657" s="1"/>
      <c r="DR657" s="1"/>
      <c r="DS657" s="1"/>
      <c r="DT657" s="1"/>
      <c r="DU657" s="1"/>
      <c r="DV657" s="1"/>
      <c r="DW657" s="1"/>
      <c r="DX657" s="1"/>
      <c r="DY657" s="1"/>
      <c r="DZ657" s="1"/>
      <c r="EA657" s="1"/>
      <c r="EB657" s="1"/>
      <c r="EC657" s="1"/>
      <c r="ED657" s="1"/>
      <c r="EE657" s="1"/>
      <c r="EF657" s="1"/>
      <c r="EG657" s="1"/>
      <c r="EH657" s="1"/>
      <c r="EI657" s="1"/>
      <c r="EJ657" s="1"/>
      <c r="EK657" s="1"/>
      <c r="EL657" s="1"/>
      <c r="EM657" s="1"/>
      <c r="EN657" s="1"/>
      <c r="EO657" s="1"/>
      <c r="EP657" s="1"/>
    </row>
    <row r="658" spans="1:14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"/>
      <c r="DM658" s="1"/>
      <c r="DN658" s="1"/>
      <c r="DO658" s="1"/>
      <c r="DP658" s="1"/>
      <c r="DQ658" s="1"/>
      <c r="DR658" s="1"/>
      <c r="DS658" s="1"/>
      <c r="DT658" s="1"/>
      <c r="DU658" s="1"/>
      <c r="DV658" s="1"/>
      <c r="DW658" s="1"/>
      <c r="DX658" s="1"/>
      <c r="DY658" s="1"/>
      <c r="DZ658" s="1"/>
      <c r="EA658" s="1"/>
      <c r="EB658" s="1"/>
      <c r="EC658" s="1"/>
      <c r="ED658" s="1"/>
      <c r="EE658" s="1"/>
      <c r="EF658" s="1"/>
      <c r="EG658" s="1"/>
      <c r="EH658" s="1"/>
      <c r="EI658" s="1"/>
      <c r="EJ658" s="1"/>
      <c r="EK658" s="1"/>
      <c r="EL658" s="1"/>
      <c r="EM658" s="1"/>
      <c r="EN658" s="1"/>
      <c r="EO658" s="1"/>
      <c r="EP658" s="1"/>
    </row>
    <row r="659" spans="1:14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</row>
    <row r="660" spans="1:14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"/>
      <c r="DM660" s="1"/>
      <c r="DN660" s="1"/>
      <c r="DO660" s="1"/>
      <c r="DP660" s="1"/>
      <c r="DQ660" s="1"/>
      <c r="DR660" s="1"/>
      <c r="DS660" s="1"/>
      <c r="DT660" s="1"/>
      <c r="DU660" s="1"/>
      <c r="DV660" s="1"/>
      <c r="DW660" s="1"/>
      <c r="DX660" s="1"/>
      <c r="DY660" s="1"/>
      <c r="DZ660" s="1"/>
      <c r="EA660" s="1"/>
      <c r="EB660" s="1"/>
      <c r="EC660" s="1"/>
      <c r="ED660" s="1"/>
      <c r="EE660" s="1"/>
      <c r="EF660" s="1"/>
      <c r="EG660" s="1"/>
      <c r="EH660" s="1"/>
      <c r="EI660" s="1"/>
      <c r="EJ660" s="1"/>
      <c r="EK660" s="1"/>
      <c r="EL660" s="1"/>
      <c r="EM660" s="1"/>
      <c r="EN660" s="1"/>
      <c r="EO660" s="1"/>
      <c r="EP660" s="1"/>
    </row>
    <row r="661" spans="1:14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"/>
      <c r="DM661" s="1"/>
      <c r="DN661" s="1"/>
      <c r="DO661" s="1"/>
      <c r="DP661" s="1"/>
      <c r="DQ661" s="1"/>
      <c r="DR661" s="1"/>
      <c r="DS661" s="1"/>
      <c r="DT661" s="1"/>
      <c r="DU661" s="1"/>
      <c r="DV661" s="1"/>
      <c r="DW661" s="1"/>
      <c r="DX661" s="1"/>
      <c r="DY661" s="1"/>
      <c r="DZ661" s="1"/>
      <c r="EA661" s="1"/>
      <c r="EB661" s="1"/>
      <c r="EC661" s="1"/>
      <c r="ED661" s="1"/>
      <c r="EE661" s="1"/>
      <c r="EF661" s="1"/>
      <c r="EG661" s="1"/>
      <c r="EH661" s="1"/>
      <c r="EI661" s="1"/>
      <c r="EJ661" s="1"/>
      <c r="EK661" s="1"/>
      <c r="EL661" s="1"/>
      <c r="EM661" s="1"/>
      <c r="EN661" s="1"/>
      <c r="EO661" s="1"/>
      <c r="EP661" s="1"/>
    </row>
    <row r="662" spans="1:14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"/>
      <c r="DM662" s="1"/>
      <c r="DN662" s="1"/>
      <c r="DO662" s="1"/>
      <c r="DP662" s="1"/>
      <c r="DQ662" s="1"/>
      <c r="DR662" s="1"/>
      <c r="DS662" s="1"/>
      <c r="DT662" s="1"/>
      <c r="DU662" s="1"/>
      <c r="DV662" s="1"/>
      <c r="DW662" s="1"/>
      <c r="DX662" s="1"/>
      <c r="DY662" s="1"/>
      <c r="DZ662" s="1"/>
      <c r="EA662" s="1"/>
      <c r="EB662" s="1"/>
      <c r="EC662" s="1"/>
      <c r="ED662" s="1"/>
      <c r="EE662" s="1"/>
      <c r="EF662" s="1"/>
      <c r="EG662" s="1"/>
      <c r="EH662" s="1"/>
      <c r="EI662" s="1"/>
      <c r="EJ662" s="1"/>
      <c r="EK662" s="1"/>
      <c r="EL662" s="1"/>
      <c r="EM662" s="1"/>
      <c r="EN662" s="1"/>
      <c r="EO662" s="1"/>
      <c r="EP662" s="1"/>
    </row>
    <row r="663" spans="1:14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"/>
      <c r="DM663" s="1"/>
      <c r="DN663" s="1"/>
      <c r="DO663" s="1"/>
      <c r="DP663" s="1"/>
      <c r="DQ663" s="1"/>
      <c r="DR663" s="1"/>
      <c r="DS663" s="1"/>
      <c r="DT663" s="1"/>
      <c r="DU663" s="1"/>
      <c r="DV663" s="1"/>
      <c r="DW663" s="1"/>
      <c r="DX663" s="1"/>
      <c r="DY663" s="1"/>
      <c r="DZ663" s="1"/>
      <c r="EA663" s="1"/>
      <c r="EB663" s="1"/>
      <c r="EC663" s="1"/>
      <c r="ED663" s="1"/>
      <c r="EE663" s="1"/>
      <c r="EF663" s="1"/>
      <c r="EG663" s="1"/>
      <c r="EH663" s="1"/>
      <c r="EI663" s="1"/>
      <c r="EJ663" s="1"/>
      <c r="EK663" s="1"/>
      <c r="EL663" s="1"/>
      <c r="EM663" s="1"/>
      <c r="EN663" s="1"/>
      <c r="EO663" s="1"/>
      <c r="EP663" s="1"/>
    </row>
    <row r="664" spans="1:14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"/>
      <c r="DM664" s="1"/>
      <c r="DN664" s="1"/>
      <c r="DO664" s="1"/>
      <c r="DP664" s="1"/>
      <c r="DQ664" s="1"/>
      <c r="DR664" s="1"/>
      <c r="DS664" s="1"/>
      <c r="DT664" s="1"/>
      <c r="DU664" s="1"/>
      <c r="DV664" s="1"/>
      <c r="DW664" s="1"/>
      <c r="DX664" s="1"/>
      <c r="DY664" s="1"/>
      <c r="DZ664" s="1"/>
      <c r="EA664" s="1"/>
      <c r="EB664" s="1"/>
      <c r="EC664" s="1"/>
      <c r="ED664" s="1"/>
      <c r="EE664" s="1"/>
      <c r="EF664" s="1"/>
      <c r="EG664" s="1"/>
      <c r="EH664" s="1"/>
      <c r="EI664" s="1"/>
      <c r="EJ664" s="1"/>
      <c r="EK664" s="1"/>
      <c r="EL664" s="1"/>
      <c r="EM664" s="1"/>
      <c r="EN664" s="1"/>
      <c r="EO664" s="1"/>
      <c r="EP664" s="1"/>
    </row>
    <row r="665" spans="1:14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"/>
      <c r="DM665" s="1"/>
      <c r="DN665" s="1"/>
      <c r="DO665" s="1"/>
      <c r="DP665" s="1"/>
      <c r="DQ665" s="1"/>
      <c r="DR665" s="1"/>
      <c r="DS665" s="1"/>
      <c r="DT665" s="1"/>
      <c r="DU665" s="1"/>
      <c r="DV665" s="1"/>
      <c r="DW665" s="1"/>
      <c r="DX665" s="1"/>
      <c r="DY665" s="1"/>
      <c r="DZ665" s="1"/>
      <c r="EA665" s="1"/>
      <c r="EB665" s="1"/>
      <c r="EC665" s="1"/>
      <c r="ED665" s="1"/>
      <c r="EE665" s="1"/>
      <c r="EF665" s="1"/>
      <c r="EG665" s="1"/>
      <c r="EH665" s="1"/>
      <c r="EI665" s="1"/>
      <c r="EJ665" s="1"/>
      <c r="EK665" s="1"/>
      <c r="EL665" s="1"/>
      <c r="EM665" s="1"/>
      <c r="EN665" s="1"/>
      <c r="EO665" s="1"/>
      <c r="EP665" s="1"/>
    </row>
    <row r="666" spans="1:14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</row>
    <row r="667" spans="1:14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"/>
      <c r="DM667" s="1"/>
      <c r="DN667" s="1"/>
      <c r="DO667" s="1"/>
      <c r="DP667" s="1"/>
      <c r="DQ667" s="1"/>
      <c r="DR667" s="1"/>
      <c r="DS667" s="1"/>
      <c r="DT667" s="1"/>
      <c r="DU667" s="1"/>
      <c r="DV667" s="1"/>
      <c r="DW667" s="1"/>
      <c r="DX667" s="1"/>
      <c r="DY667" s="1"/>
      <c r="DZ667" s="1"/>
      <c r="EA667" s="1"/>
      <c r="EB667" s="1"/>
      <c r="EC667" s="1"/>
      <c r="ED667" s="1"/>
      <c r="EE667" s="1"/>
      <c r="EF667" s="1"/>
      <c r="EG667" s="1"/>
      <c r="EH667" s="1"/>
      <c r="EI667" s="1"/>
      <c r="EJ667" s="1"/>
      <c r="EK667" s="1"/>
      <c r="EL667" s="1"/>
      <c r="EM667" s="1"/>
      <c r="EN667" s="1"/>
      <c r="EO667" s="1"/>
      <c r="EP667" s="1"/>
    </row>
    <row r="668" spans="1:14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"/>
      <c r="DM668" s="1"/>
      <c r="DN668" s="1"/>
      <c r="DO668" s="1"/>
      <c r="DP668" s="1"/>
      <c r="DQ668" s="1"/>
      <c r="DR668" s="1"/>
      <c r="DS668" s="1"/>
      <c r="DT668" s="1"/>
      <c r="DU668" s="1"/>
      <c r="DV668" s="1"/>
      <c r="DW668" s="1"/>
      <c r="DX668" s="1"/>
      <c r="DY668" s="1"/>
      <c r="DZ668" s="1"/>
      <c r="EA668" s="1"/>
      <c r="EB668" s="1"/>
      <c r="EC668" s="1"/>
      <c r="ED668" s="1"/>
      <c r="EE668" s="1"/>
      <c r="EF668" s="1"/>
      <c r="EG668" s="1"/>
      <c r="EH668" s="1"/>
      <c r="EI668" s="1"/>
      <c r="EJ668" s="1"/>
      <c r="EK668" s="1"/>
      <c r="EL668" s="1"/>
      <c r="EM668" s="1"/>
      <c r="EN668" s="1"/>
      <c r="EO668" s="1"/>
      <c r="EP668" s="1"/>
    </row>
    <row r="669" spans="1:14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</row>
    <row r="670" spans="1:14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"/>
      <c r="DM670" s="1"/>
      <c r="DN670" s="1"/>
      <c r="DO670" s="1"/>
      <c r="DP670" s="1"/>
      <c r="DQ670" s="1"/>
      <c r="DR670" s="1"/>
      <c r="DS670" s="1"/>
      <c r="DT670" s="1"/>
      <c r="DU670" s="1"/>
      <c r="DV670" s="1"/>
      <c r="DW670" s="1"/>
      <c r="DX670" s="1"/>
      <c r="DY670" s="1"/>
      <c r="DZ670" s="1"/>
      <c r="EA670" s="1"/>
      <c r="EB670" s="1"/>
      <c r="EC670" s="1"/>
      <c r="ED670" s="1"/>
      <c r="EE670" s="1"/>
      <c r="EF670" s="1"/>
      <c r="EG670" s="1"/>
      <c r="EH670" s="1"/>
      <c r="EI670" s="1"/>
      <c r="EJ670" s="1"/>
      <c r="EK670" s="1"/>
      <c r="EL670" s="1"/>
      <c r="EM670" s="1"/>
      <c r="EN670" s="1"/>
      <c r="EO670" s="1"/>
      <c r="EP670" s="1"/>
    </row>
    <row r="671" spans="1:14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"/>
      <c r="DM671" s="1"/>
      <c r="DN671" s="1"/>
      <c r="DO671" s="1"/>
      <c r="DP671" s="1"/>
      <c r="DQ671" s="1"/>
      <c r="DR671" s="1"/>
      <c r="DS671" s="1"/>
      <c r="DT671" s="1"/>
      <c r="DU671" s="1"/>
      <c r="DV671" s="1"/>
      <c r="DW671" s="1"/>
      <c r="DX671" s="1"/>
      <c r="DY671" s="1"/>
      <c r="DZ671" s="1"/>
      <c r="EA671" s="1"/>
      <c r="EB671" s="1"/>
      <c r="EC671" s="1"/>
      <c r="ED671" s="1"/>
      <c r="EE671" s="1"/>
      <c r="EF671" s="1"/>
      <c r="EG671" s="1"/>
      <c r="EH671" s="1"/>
      <c r="EI671" s="1"/>
      <c r="EJ671" s="1"/>
      <c r="EK671" s="1"/>
      <c r="EL671" s="1"/>
      <c r="EM671" s="1"/>
      <c r="EN671" s="1"/>
      <c r="EO671" s="1"/>
      <c r="EP671" s="1"/>
    </row>
    <row r="672" spans="1:14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"/>
      <c r="DM672" s="1"/>
      <c r="DN672" s="1"/>
      <c r="DO672" s="1"/>
      <c r="DP672" s="1"/>
      <c r="DQ672" s="1"/>
      <c r="DR672" s="1"/>
      <c r="DS672" s="1"/>
      <c r="DT672" s="1"/>
      <c r="DU672" s="1"/>
      <c r="DV672" s="1"/>
      <c r="DW672" s="1"/>
      <c r="DX672" s="1"/>
      <c r="DY672" s="1"/>
      <c r="DZ672" s="1"/>
      <c r="EA672" s="1"/>
      <c r="EB672" s="1"/>
      <c r="EC672" s="1"/>
      <c r="ED672" s="1"/>
      <c r="EE672" s="1"/>
      <c r="EF672" s="1"/>
      <c r="EG672" s="1"/>
      <c r="EH672" s="1"/>
      <c r="EI672" s="1"/>
      <c r="EJ672" s="1"/>
      <c r="EK672" s="1"/>
      <c r="EL672" s="1"/>
      <c r="EM672" s="1"/>
      <c r="EN672" s="1"/>
      <c r="EO672" s="1"/>
      <c r="EP672" s="1"/>
    </row>
    <row r="673" spans="1:14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"/>
      <c r="DM673" s="1"/>
      <c r="DN673" s="1"/>
      <c r="DO673" s="1"/>
      <c r="DP673" s="1"/>
      <c r="DQ673" s="1"/>
      <c r="DR673" s="1"/>
      <c r="DS673" s="1"/>
      <c r="DT673" s="1"/>
      <c r="DU673" s="1"/>
      <c r="DV673" s="1"/>
      <c r="DW673" s="1"/>
      <c r="DX673" s="1"/>
      <c r="DY673" s="1"/>
      <c r="DZ673" s="1"/>
      <c r="EA673" s="1"/>
      <c r="EB673" s="1"/>
      <c r="EC673" s="1"/>
      <c r="ED673" s="1"/>
      <c r="EE673" s="1"/>
      <c r="EF673" s="1"/>
      <c r="EG673" s="1"/>
      <c r="EH673" s="1"/>
      <c r="EI673" s="1"/>
      <c r="EJ673" s="1"/>
      <c r="EK673" s="1"/>
      <c r="EL673" s="1"/>
      <c r="EM673" s="1"/>
      <c r="EN673" s="1"/>
      <c r="EO673" s="1"/>
      <c r="EP673" s="1"/>
    </row>
    <row r="674" spans="1:14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"/>
      <c r="DM674" s="1"/>
      <c r="DN674" s="1"/>
      <c r="DO674" s="1"/>
      <c r="DP674" s="1"/>
      <c r="DQ674" s="1"/>
      <c r="DR674" s="1"/>
      <c r="DS674" s="1"/>
      <c r="DT674" s="1"/>
      <c r="DU674" s="1"/>
      <c r="DV674" s="1"/>
      <c r="DW674" s="1"/>
      <c r="DX674" s="1"/>
      <c r="DY674" s="1"/>
      <c r="DZ674" s="1"/>
      <c r="EA674" s="1"/>
      <c r="EB674" s="1"/>
      <c r="EC674" s="1"/>
      <c r="ED674" s="1"/>
      <c r="EE674" s="1"/>
      <c r="EF674" s="1"/>
      <c r="EG674" s="1"/>
      <c r="EH674" s="1"/>
      <c r="EI674" s="1"/>
      <c r="EJ674" s="1"/>
      <c r="EK674" s="1"/>
      <c r="EL674" s="1"/>
      <c r="EM674" s="1"/>
      <c r="EN674" s="1"/>
      <c r="EO674" s="1"/>
      <c r="EP674" s="1"/>
    </row>
    <row r="675" spans="1:14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"/>
      <c r="DM675" s="1"/>
      <c r="DN675" s="1"/>
      <c r="DO675" s="1"/>
      <c r="DP675" s="1"/>
      <c r="DQ675" s="1"/>
      <c r="DR675" s="1"/>
      <c r="DS675" s="1"/>
      <c r="DT675" s="1"/>
      <c r="DU675" s="1"/>
      <c r="DV675" s="1"/>
      <c r="DW675" s="1"/>
      <c r="DX675" s="1"/>
      <c r="DY675" s="1"/>
      <c r="DZ675" s="1"/>
      <c r="EA675" s="1"/>
      <c r="EB675" s="1"/>
      <c r="EC675" s="1"/>
      <c r="ED675" s="1"/>
      <c r="EE675" s="1"/>
      <c r="EF675" s="1"/>
      <c r="EG675" s="1"/>
      <c r="EH675" s="1"/>
      <c r="EI675" s="1"/>
      <c r="EJ675" s="1"/>
      <c r="EK675" s="1"/>
      <c r="EL675" s="1"/>
      <c r="EM675" s="1"/>
      <c r="EN675" s="1"/>
      <c r="EO675" s="1"/>
      <c r="EP675" s="1"/>
    </row>
    <row r="676" spans="1:14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"/>
      <c r="DM676" s="1"/>
      <c r="DN676" s="1"/>
      <c r="DO676" s="1"/>
      <c r="DP676" s="1"/>
      <c r="DQ676" s="1"/>
      <c r="DR676" s="1"/>
      <c r="DS676" s="1"/>
      <c r="DT676" s="1"/>
      <c r="DU676" s="1"/>
      <c r="DV676" s="1"/>
      <c r="DW676" s="1"/>
      <c r="DX676" s="1"/>
      <c r="DY676" s="1"/>
      <c r="DZ676" s="1"/>
      <c r="EA676" s="1"/>
      <c r="EB676" s="1"/>
      <c r="EC676" s="1"/>
      <c r="ED676" s="1"/>
      <c r="EE676" s="1"/>
      <c r="EF676" s="1"/>
      <c r="EG676" s="1"/>
      <c r="EH676" s="1"/>
      <c r="EI676" s="1"/>
      <c r="EJ676" s="1"/>
      <c r="EK676" s="1"/>
      <c r="EL676" s="1"/>
      <c r="EM676" s="1"/>
      <c r="EN676" s="1"/>
      <c r="EO676" s="1"/>
      <c r="EP676" s="1"/>
    </row>
    <row r="677" spans="1:14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"/>
      <c r="DM677" s="1"/>
      <c r="DN677" s="1"/>
      <c r="DO677" s="1"/>
      <c r="DP677" s="1"/>
      <c r="DQ677" s="1"/>
      <c r="DR677" s="1"/>
      <c r="DS677" s="1"/>
      <c r="DT677" s="1"/>
      <c r="DU677" s="1"/>
      <c r="DV677" s="1"/>
      <c r="DW677" s="1"/>
      <c r="DX677" s="1"/>
      <c r="DY677" s="1"/>
      <c r="DZ677" s="1"/>
      <c r="EA677" s="1"/>
      <c r="EB677" s="1"/>
      <c r="EC677" s="1"/>
      <c r="ED677" s="1"/>
      <c r="EE677" s="1"/>
      <c r="EF677" s="1"/>
      <c r="EG677" s="1"/>
      <c r="EH677" s="1"/>
      <c r="EI677" s="1"/>
      <c r="EJ677" s="1"/>
      <c r="EK677" s="1"/>
      <c r="EL677" s="1"/>
      <c r="EM677" s="1"/>
      <c r="EN677" s="1"/>
      <c r="EO677" s="1"/>
      <c r="EP677" s="1"/>
    </row>
    <row r="678" spans="1:14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</row>
    <row r="679" spans="1:14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"/>
      <c r="DM679" s="1"/>
      <c r="DN679" s="1"/>
      <c r="DO679" s="1"/>
      <c r="DP679" s="1"/>
      <c r="DQ679" s="1"/>
      <c r="DR679" s="1"/>
      <c r="DS679" s="1"/>
      <c r="DT679" s="1"/>
      <c r="DU679" s="1"/>
      <c r="DV679" s="1"/>
      <c r="DW679" s="1"/>
      <c r="DX679" s="1"/>
      <c r="DY679" s="1"/>
      <c r="DZ679" s="1"/>
      <c r="EA679" s="1"/>
      <c r="EB679" s="1"/>
      <c r="EC679" s="1"/>
      <c r="ED679" s="1"/>
      <c r="EE679" s="1"/>
      <c r="EF679" s="1"/>
      <c r="EG679" s="1"/>
      <c r="EH679" s="1"/>
      <c r="EI679" s="1"/>
      <c r="EJ679" s="1"/>
      <c r="EK679" s="1"/>
      <c r="EL679" s="1"/>
      <c r="EM679" s="1"/>
      <c r="EN679" s="1"/>
      <c r="EO679" s="1"/>
      <c r="EP679" s="1"/>
    </row>
    <row r="680" spans="1:14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"/>
      <c r="DM680" s="1"/>
      <c r="DN680" s="1"/>
      <c r="DO680" s="1"/>
      <c r="DP680" s="1"/>
      <c r="DQ680" s="1"/>
      <c r="DR680" s="1"/>
      <c r="DS680" s="1"/>
      <c r="DT680" s="1"/>
      <c r="DU680" s="1"/>
      <c r="DV680" s="1"/>
      <c r="DW680" s="1"/>
      <c r="DX680" s="1"/>
      <c r="DY680" s="1"/>
      <c r="DZ680" s="1"/>
      <c r="EA680" s="1"/>
      <c r="EB680" s="1"/>
      <c r="EC680" s="1"/>
      <c r="ED680" s="1"/>
      <c r="EE680" s="1"/>
      <c r="EF680" s="1"/>
      <c r="EG680" s="1"/>
      <c r="EH680" s="1"/>
      <c r="EI680" s="1"/>
      <c r="EJ680" s="1"/>
      <c r="EK680" s="1"/>
      <c r="EL680" s="1"/>
      <c r="EM680" s="1"/>
      <c r="EN680" s="1"/>
      <c r="EO680" s="1"/>
      <c r="EP680" s="1"/>
    </row>
    <row r="681" spans="1:14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"/>
      <c r="DM681" s="1"/>
      <c r="DN681" s="1"/>
      <c r="DO681" s="1"/>
      <c r="DP681" s="1"/>
      <c r="DQ681" s="1"/>
      <c r="DR681" s="1"/>
      <c r="DS681" s="1"/>
      <c r="DT681" s="1"/>
      <c r="DU681" s="1"/>
      <c r="DV681" s="1"/>
      <c r="DW681" s="1"/>
      <c r="DX681" s="1"/>
      <c r="DY681" s="1"/>
      <c r="DZ681" s="1"/>
      <c r="EA681" s="1"/>
      <c r="EB681" s="1"/>
      <c r="EC681" s="1"/>
      <c r="ED681" s="1"/>
      <c r="EE681" s="1"/>
      <c r="EF681" s="1"/>
      <c r="EG681" s="1"/>
      <c r="EH681" s="1"/>
      <c r="EI681" s="1"/>
      <c r="EJ681" s="1"/>
      <c r="EK681" s="1"/>
      <c r="EL681" s="1"/>
      <c r="EM681" s="1"/>
      <c r="EN681" s="1"/>
      <c r="EO681" s="1"/>
      <c r="EP681" s="1"/>
    </row>
    <row r="682" spans="1:14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"/>
      <c r="DM682" s="1"/>
      <c r="DN682" s="1"/>
      <c r="DO682" s="1"/>
      <c r="DP682" s="1"/>
      <c r="DQ682" s="1"/>
      <c r="DR682" s="1"/>
      <c r="DS682" s="1"/>
      <c r="DT682" s="1"/>
      <c r="DU682" s="1"/>
      <c r="DV682" s="1"/>
      <c r="DW682" s="1"/>
      <c r="DX682" s="1"/>
      <c r="DY682" s="1"/>
      <c r="DZ682" s="1"/>
      <c r="EA682" s="1"/>
      <c r="EB682" s="1"/>
      <c r="EC682" s="1"/>
      <c r="ED682" s="1"/>
      <c r="EE682" s="1"/>
      <c r="EF682" s="1"/>
      <c r="EG682" s="1"/>
      <c r="EH682" s="1"/>
      <c r="EI682" s="1"/>
      <c r="EJ682" s="1"/>
      <c r="EK682" s="1"/>
      <c r="EL682" s="1"/>
      <c r="EM682" s="1"/>
      <c r="EN682" s="1"/>
      <c r="EO682" s="1"/>
      <c r="EP682" s="1"/>
    </row>
    <row r="683" spans="1:14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"/>
      <c r="DM683" s="1"/>
      <c r="DN683" s="1"/>
      <c r="DO683" s="1"/>
      <c r="DP683" s="1"/>
      <c r="DQ683" s="1"/>
      <c r="DR683" s="1"/>
      <c r="DS683" s="1"/>
      <c r="DT683" s="1"/>
      <c r="DU683" s="1"/>
      <c r="DV683" s="1"/>
      <c r="DW683" s="1"/>
      <c r="DX683" s="1"/>
      <c r="DY683" s="1"/>
      <c r="DZ683" s="1"/>
      <c r="EA683" s="1"/>
      <c r="EB683" s="1"/>
      <c r="EC683" s="1"/>
      <c r="ED683" s="1"/>
      <c r="EE683" s="1"/>
      <c r="EF683" s="1"/>
      <c r="EG683" s="1"/>
      <c r="EH683" s="1"/>
      <c r="EI683" s="1"/>
      <c r="EJ683" s="1"/>
      <c r="EK683" s="1"/>
      <c r="EL683" s="1"/>
      <c r="EM683" s="1"/>
      <c r="EN683" s="1"/>
      <c r="EO683" s="1"/>
      <c r="EP683" s="1"/>
    </row>
    <row r="684" spans="1:14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"/>
      <c r="DM684" s="1"/>
      <c r="DN684" s="1"/>
      <c r="DO684" s="1"/>
      <c r="DP684" s="1"/>
      <c r="DQ684" s="1"/>
      <c r="DR684" s="1"/>
      <c r="DS684" s="1"/>
      <c r="DT684" s="1"/>
      <c r="DU684" s="1"/>
      <c r="DV684" s="1"/>
      <c r="DW684" s="1"/>
      <c r="DX684" s="1"/>
      <c r="DY684" s="1"/>
      <c r="DZ684" s="1"/>
      <c r="EA684" s="1"/>
      <c r="EB684" s="1"/>
      <c r="EC684" s="1"/>
      <c r="ED684" s="1"/>
      <c r="EE684" s="1"/>
      <c r="EF684" s="1"/>
      <c r="EG684" s="1"/>
      <c r="EH684" s="1"/>
      <c r="EI684" s="1"/>
      <c r="EJ684" s="1"/>
      <c r="EK684" s="1"/>
      <c r="EL684" s="1"/>
      <c r="EM684" s="1"/>
      <c r="EN684" s="1"/>
      <c r="EO684" s="1"/>
      <c r="EP684" s="1"/>
    </row>
    <row r="685" spans="1:14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"/>
      <c r="DM685" s="1"/>
      <c r="DN685" s="1"/>
      <c r="DO685" s="1"/>
      <c r="DP685" s="1"/>
      <c r="DQ685" s="1"/>
      <c r="DR685" s="1"/>
      <c r="DS685" s="1"/>
      <c r="DT685" s="1"/>
      <c r="DU685" s="1"/>
      <c r="DV685" s="1"/>
      <c r="DW685" s="1"/>
      <c r="DX685" s="1"/>
      <c r="DY685" s="1"/>
      <c r="DZ685" s="1"/>
      <c r="EA685" s="1"/>
      <c r="EB685" s="1"/>
      <c r="EC685" s="1"/>
      <c r="ED685" s="1"/>
      <c r="EE685" s="1"/>
      <c r="EF685" s="1"/>
      <c r="EG685" s="1"/>
      <c r="EH685" s="1"/>
      <c r="EI685" s="1"/>
      <c r="EJ685" s="1"/>
      <c r="EK685" s="1"/>
      <c r="EL685" s="1"/>
      <c r="EM685" s="1"/>
      <c r="EN685" s="1"/>
      <c r="EO685" s="1"/>
      <c r="EP685" s="1"/>
    </row>
    <row r="686" spans="1:14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"/>
      <c r="DM686" s="1"/>
      <c r="DN686" s="1"/>
      <c r="DO686" s="1"/>
      <c r="DP686" s="1"/>
      <c r="DQ686" s="1"/>
      <c r="DR686" s="1"/>
      <c r="DS686" s="1"/>
      <c r="DT686" s="1"/>
      <c r="DU686" s="1"/>
      <c r="DV686" s="1"/>
      <c r="DW686" s="1"/>
      <c r="DX686" s="1"/>
      <c r="DY686" s="1"/>
      <c r="DZ686" s="1"/>
      <c r="EA686" s="1"/>
      <c r="EB686" s="1"/>
      <c r="EC686" s="1"/>
      <c r="ED686" s="1"/>
      <c r="EE686" s="1"/>
      <c r="EF686" s="1"/>
      <c r="EG686" s="1"/>
      <c r="EH686" s="1"/>
      <c r="EI686" s="1"/>
      <c r="EJ686" s="1"/>
      <c r="EK686" s="1"/>
      <c r="EL686" s="1"/>
      <c r="EM686" s="1"/>
      <c r="EN686" s="1"/>
      <c r="EO686" s="1"/>
      <c r="EP686" s="1"/>
    </row>
    <row r="687" spans="1:14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"/>
      <c r="DM687" s="1"/>
      <c r="DN687" s="1"/>
      <c r="DO687" s="1"/>
      <c r="DP687" s="1"/>
      <c r="DQ687" s="1"/>
      <c r="DR687" s="1"/>
      <c r="DS687" s="1"/>
      <c r="DT687" s="1"/>
      <c r="DU687" s="1"/>
      <c r="DV687" s="1"/>
      <c r="DW687" s="1"/>
      <c r="DX687" s="1"/>
      <c r="DY687" s="1"/>
      <c r="DZ687" s="1"/>
      <c r="EA687" s="1"/>
      <c r="EB687" s="1"/>
      <c r="EC687" s="1"/>
      <c r="ED687" s="1"/>
      <c r="EE687" s="1"/>
      <c r="EF687" s="1"/>
      <c r="EG687" s="1"/>
      <c r="EH687" s="1"/>
      <c r="EI687" s="1"/>
      <c r="EJ687" s="1"/>
      <c r="EK687" s="1"/>
      <c r="EL687" s="1"/>
      <c r="EM687" s="1"/>
      <c r="EN687" s="1"/>
      <c r="EO687" s="1"/>
      <c r="EP687" s="1"/>
    </row>
    <row r="688" spans="1:14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"/>
      <c r="DM688" s="1"/>
      <c r="DN688" s="1"/>
      <c r="DO688" s="1"/>
      <c r="DP688" s="1"/>
      <c r="DQ688" s="1"/>
      <c r="DR688" s="1"/>
      <c r="DS688" s="1"/>
      <c r="DT688" s="1"/>
      <c r="DU688" s="1"/>
      <c r="DV688" s="1"/>
      <c r="DW688" s="1"/>
      <c r="DX688" s="1"/>
      <c r="DY688" s="1"/>
      <c r="DZ688" s="1"/>
      <c r="EA688" s="1"/>
      <c r="EB688" s="1"/>
      <c r="EC688" s="1"/>
      <c r="ED688" s="1"/>
      <c r="EE688" s="1"/>
      <c r="EF688" s="1"/>
      <c r="EG688" s="1"/>
      <c r="EH688" s="1"/>
      <c r="EI688" s="1"/>
      <c r="EJ688" s="1"/>
      <c r="EK688" s="1"/>
      <c r="EL688" s="1"/>
      <c r="EM688" s="1"/>
      <c r="EN688" s="1"/>
      <c r="EO688" s="1"/>
      <c r="EP688" s="1"/>
    </row>
    <row r="689" spans="1:14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"/>
      <c r="DM689" s="1"/>
      <c r="DN689" s="1"/>
      <c r="DO689" s="1"/>
      <c r="DP689" s="1"/>
      <c r="DQ689" s="1"/>
      <c r="DR689" s="1"/>
      <c r="DS689" s="1"/>
      <c r="DT689" s="1"/>
      <c r="DU689" s="1"/>
      <c r="DV689" s="1"/>
      <c r="DW689" s="1"/>
      <c r="DX689" s="1"/>
      <c r="DY689" s="1"/>
      <c r="DZ689" s="1"/>
      <c r="EA689" s="1"/>
      <c r="EB689" s="1"/>
      <c r="EC689" s="1"/>
      <c r="ED689" s="1"/>
      <c r="EE689" s="1"/>
      <c r="EF689" s="1"/>
      <c r="EG689" s="1"/>
      <c r="EH689" s="1"/>
      <c r="EI689" s="1"/>
      <c r="EJ689" s="1"/>
      <c r="EK689" s="1"/>
      <c r="EL689" s="1"/>
      <c r="EM689" s="1"/>
      <c r="EN689" s="1"/>
      <c r="EO689" s="1"/>
      <c r="EP689" s="1"/>
    </row>
    <row r="690" spans="1:14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"/>
      <c r="DM690" s="1"/>
      <c r="DN690" s="1"/>
      <c r="DO690" s="1"/>
      <c r="DP690" s="1"/>
      <c r="DQ690" s="1"/>
      <c r="DR690" s="1"/>
      <c r="DS690" s="1"/>
      <c r="DT690" s="1"/>
      <c r="DU690" s="1"/>
      <c r="DV690" s="1"/>
      <c r="DW690" s="1"/>
      <c r="DX690" s="1"/>
      <c r="DY690" s="1"/>
      <c r="DZ690" s="1"/>
      <c r="EA690" s="1"/>
      <c r="EB690" s="1"/>
      <c r="EC690" s="1"/>
      <c r="ED690" s="1"/>
      <c r="EE690" s="1"/>
      <c r="EF690" s="1"/>
      <c r="EG690" s="1"/>
      <c r="EH690" s="1"/>
      <c r="EI690" s="1"/>
      <c r="EJ690" s="1"/>
      <c r="EK690" s="1"/>
      <c r="EL690" s="1"/>
      <c r="EM690" s="1"/>
      <c r="EN690" s="1"/>
      <c r="EO690" s="1"/>
      <c r="EP690" s="1"/>
    </row>
    <row r="691" spans="1:14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"/>
      <c r="DM691" s="1"/>
      <c r="DN691" s="1"/>
      <c r="DO691" s="1"/>
      <c r="DP691" s="1"/>
      <c r="DQ691" s="1"/>
      <c r="DR691" s="1"/>
      <c r="DS691" s="1"/>
      <c r="DT691" s="1"/>
      <c r="DU691" s="1"/>
      <c r="DV691" s="1"/>
      <c r="DW691" s="1"/>
      <c r="DX691" s="1"/>
      <c r="DY691" s="1"/>
      <c r="DZ691" s="1"/>
      <c r="EA691" s="1"/>
      <c r="EB691" s="1"/>
      <c r="EC691" s="1"/>
      <c r="ED691" s="1"/>
      <c r="EE691" s="1"/>
      <c r="EF691" s="1"/>
      <c r="EG691" s="1"/>
      <c r="EH691" s="1"/>
      <c r="EI691" s="1"/>
      <c r="EJ691" s="1"/>
      <c r="EK691" s="1"/>
      <c r="EL691" s="1"/>
      <c r="EM691" s="1"/>
      <c r="EN691" s="1"/>
      <c r="EO691" s="1"/>
      <c r="EP691" s="1"/>
    </row>
    <row r="692" spans="1:14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"/>
      <c r="DM692" s="1"/>
      <c r="DN692" s="1"/>
      <c r="DO692" s="1"/>
      <c r="DP692" s="1"/>
      <c r="DQ692" s="1"/>
      <c r="DR692" s="1"/>
      <c r="DS692" s="1"/>
      <c r="DT692" s="1"/>
      <c r="DU692" s="1"/>
      <c r="DV692" s="1"/>
      <c r="DW692" s="1"/>
      <c r="DX692" s="1"/>
      <c r="DY692" s="1"/>
      <c r="DZ692" s="1"/>
      <c r="EA692" s="1"/>
      <c r="EB692" s="1"/>
      <c r="EC692" s="1"/>
      <c r="ED692" s="1"/>
      <c r="EE692" s="1"/>
      <c r="EF692" s="1"/>
      <c r="EG692" s="1"/>
      <c r="EH692" s="1"/>
      <c r="EI692" s="1"/>
      <c r="EJ692" s="1"/>
      <c r="EK692" s="1"/>
      <c r="EL692" s="1"/>
      <c r="EM692" s="1"/>
      <c r="EN692" s="1"/>
      <c r="EO692" s="1"/>
      <c r="EP692" s="1"/>
    </row>
    <row r="693" spans="1:14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"/>
      <c r="DM693" s="1"/>
      <c r="DN693" s="1"/>
      <c r="DO693" s="1"/>
      <c r="DP693" s="1"/>
      <c r="DQ693" s="1"/>
      <c r="DR693" s="1"/>
      <c r="DS693" s="1"/>
      <c r="DT693" s="1"/>
      <c r="DU693" s="1"/>
      <c r="DV693" s="1"/>
      <c r="DW693" s="1"/>
      <c r="DX693" s="1"/>
      <c r="DY693" s="1"/>
      <c r="DZ693" s="1"/>
      <c r="EA693" s="1"/>
      <c r="EB693" s="1"/>
      <c r="EC693" s="1"/>
      <c r="ED693" s="1"/>
      <c r="EE693" s="1"/>
      <c r="EF693" s="1"/>
      <c r="EG693" s="1"/>
      <c r="EH693" s="1"/>
      <c r="EI693" s="1"/>
      <c r="EJ693" s="1"/>
      <c r="EK693" s="1"/>
      <c r="EL693" s="1"/>
      <c r="EM693" s="1"/>
      <c r="EN693" s="1"/>
      <c r="EO693" s="1"/>
      <c r="EP693" s="1"/>
    </row>
    <row r="694" spans="1:14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"/>
      <c r="DM694" s="1"/>
      <c r="DN694" s="1"/>
      <c r="DO694" s="1"/>
      <c r="DP694" s="1"/>
      <c r="DQ694" s="1"/>
      <c r="DR694" s="1"/>
      <c r="DS694" s="1"/>
      <c r="DT694" s="1"/>
      <c r="DU694" s="1"/>
      <c r="DV694" s="1"/>
      <c r="DW694" s="1"/>
      <c r="DX694" s="1"/>
      <c r="DY694" s="1"/>
      <c r="DZ694" s="1"/>
      <c r="EA694" s="1"/>
      <c r="EB694" s="1"/>
      <c r="EC694" s="1"/>
      <c r="ED694" s="1"/>
      <c r="EE694" s="1"/>
      <c r="EF694" s="1"/>
      <c r="EG694" s="1"/>
      <c r="EH694" s="1"/>
      <c r="EI694" s="1"/>
      <c r="EJ694" s="1"/>
      <c r="EK694" s="1"/>
      <c r="EL694" s="1"/>
      <c r="EM694" s="1"/>
      <c r="EN694" s="1"/>
      <c r="EO694" s="1"/>
      <c r="EP694" s="1"/>
    </row>
    <row r="695" spans="1:14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"/>
      <c r="DM695" s="1"/>
      <c r="DN695" s="1"/>
      <c r="DO695" s="1"/>
      <c r="DP695" s="1"/>
      <c r="DQ695" s="1"/>
      <c r="DR695" s="1"/>
      <c r="DS695" s="1"/>
      <c r="DT695" s="1"/>
      <c r="DU695" s="1"/>
      <c r="DV695" s="1"/>
      <c r="DW695" s="1"/>
      <c r="DX695" s="1"/>
      <c r="DY695" s="1"/>
      <c r="DZ695" s="1"/>
      <c r="EA695" s="1"/>
      <c r="EB695" s="1"/>
      <c r="EC695" s="1"/>
      <c r="ED695" s="1"/>
      <c r="EE695" s="1"/>
      <c r="EF695" s="1"/>
      <c r="EG695" s="1"/>
      <c r="EH695" s="1"/>
      <c r="EI695" s="1"/>
      <c r="EJ695" s="1"/>
      <c r="EK695" s="1"/>
      <c r="EL695" s="1"/>
      <c r="EM695" s="1"/>
      <c r="EN695" s="1"/>
      <c r="EO695" s="1"/>
      <c r="EP695" s="1"/>
    </row>
    <row r="696" spans="1:14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</row>
    <row r="697" spans="1:14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"/>
      <c r="DM697" s="1"/>
      <c r="DN697" s="1"/>
      <c r="DO697" s="1"/>
      <c r="DP697" s="1"/>
      <c r="DQ697" s="1"/>
      <c r="DR697" s="1"/>
      <c r="DS697" s="1"/>
      <c r="DT697" s="1"/>
      <c r="DU697" s="1"/>
      <c r="DV697" s="1"/>
      <c r="DW697" s="1"/>
      <c r="DX697" s="1"/>
      <c r="DY697" s="1"/>
      <c r="DZ697" s="1"/>
      <c r="EA697" s="1"/>
      <c r="EB697" s="1"/>
      <c r="EC697" s="1"/>
      <c r="ED697" s="1"/>
      <c r="EE697" s="1"/>
      <c r="EF697" s="1"/>
      <c r="EG697" s="1"/>
      <c r="EH697" s="1"/>
      <c r="EI697" s="1"/>
      <c r="EJ697" s="1"/>
      <c r="EK697" s="1"/>
      <c r="EL697" s="1"/>
      <c r="EM697" s="1"/>
      <c r="EN697" s="1"/>
      <c r="EO697" s="1"/>
      <c r="EP697" s="1"/>
    </row>
    <row r="698" spans="1:14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"/>
      <c r="DM698" s="1"/>
      <c r="DN698" s="1"/>
      <c r="DO698" s="1"/>
      <c r="DP698" s="1"/>
      <c r="DQ698" s="1"/>
      <c r="DR698" s="1"/>
      <c r="DS698" s="1"/>
      <c r="DT698" s="1"/>
      <c r="DU698" s="1"/>
      <c r="DV698" s="1"/>
      <c r="DW698" s="1"/>
      <c r="DX698" s="1"/>
      <c r="DY698" s="1"/>
      <c r="DZ698" s="1"/>
      <c r="EA698" s="1"/>
      <c r="EB698" s="1"/>
      <c r="EC698" s="1"/>
      <c r="ED698" s="1"/>
      <c r="EE698" s="1"/>
      <c r="EF698" s="1"/>
      <c r="EG698" s="1"/>
      <c r="EH698" s="1"/>
      <c r="EI698" s="1"/>
      <c r="EJ698" s="1"/>
      <c r="EK698" s="1"/>
      <c r="EL698" s="1"/>
      <c r="EM698" s="1"/>
      <c r="EN698" s="1"/>
      <c r="EO698" s="1"/>
      <c r="EP698" s="1"/>
    </row>
    <row r="699" spans="1:14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"/>
      <c r="DM699" s="1"/>
      <c r="DN699" s="1"/>
      <c r="DO699" s="1"/>
      <c r="DP699" s="1"/>
      <c r="DQ699" s="1"/>
      <c r="DR699" s="1"/>
      <c r="DS699" s="1"/>
      <c r="DT699" s="1"/>
      <c r="DU699" s="1"/>
      <c r="DV699" s="1"/>
      <c r="DW699" s="1"/>
      <c r="DX699" s="1"/>
      <c r="DY699" s="1"/>
      <c r="DZ699" s="1"/>
      <c r="EA699" s="1"/>
      <c r="EB699" s="1"/>
      <c r="EC699" s="1"/>
      <c r="ED699" s="1"/>
      <c r="EE699" s="1"/>
      <c r="EF699" s="1"/>
      <c r="EG699" s="1"/>
      <c r="EH699" s="1"/>
      <c r="EI699" s="1"/>
      <c r="EJ699" s="1"/>
      <c r="EK699" s="1"/>
      <c r="EL699" s="1"/>
      <c r="EM699" s="1"/>
      <c r="EN699" s="1"/>
      <c r="EO699" s="1"/>
      <c r="EP699" s="1"/>
    </row>
    <row r="700" spans="1:14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"/>
      <c r="DM700" s="1"/>
      <c r="DN700" s="1"/>
      <c r="DO700" s="1"/>
      <c r="DP700" s="1"/>
      <c r="DQ700" s="1"/>
      <c r="DR700" s="1"/>
      <c r="DS700" s="1"/>
      <c r="DT700" s="1"/>
      <c r="DU700" s="1"/>
      <c r="DV700" s="1"/>
      <c r="DW700" s="1"/>
      <c r="DX700" s="1"/>
      <c r="DY700" s="1"/>
      <c r="DZ700" s="1"/>
      <c r="EA700" s="1"/>
      <c r="EB700" s="1"/>
      <c r="EC700" s="1"/>
      <c r="ED700" s="1"/>
      <c r="EE700" s="1"/>
      <c r="EF700" s="1"/>
      <c r="EG700" s="1"/>
      <c r="EH700" s="1"/>
      <c r="EI700" s="1"/>
      <c r="EJ700" s="1"/>
      <c r="EK700" s="1"/>
      <c r="EL700" s="1"/>
      <c r="EM700" s="1"/>
      <c r="EN700" s="1"/>
      <c r="EO700" s="1"/>
      <c r="EP700" s="1"/>
    </row>
    <row r="701" spans="1:14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"/>
      <c r="DM701" s="1"/>
      <c r="DN701" s="1"/>
      <c r="DO701" s="1"/>
      <c r="DP701" s="1"/>
      <c r="DQ701" s="1"/>
      <c r="DR701" s="1"/>
      <c r="DS701" s="1"/>
      <c r="DT701" s="1"/>
      <c r="DU701" s="1"/>
      <c r="DV701" s="1"/>
      <c r="DW701" s="1"/>
      <c r="DX701" s="1"/>
      <c r="DY701" s="1"/>
      <c r="DZ701" s="1"/>
      <c r="EA701" s="1"/>
      <c r="EB701" s="1"/>
      <c r="EC701" s="1"/>
      <c r="ED701" s="1"/>
      <c r="EE701" s="1"/>
      <c r="EF701" s="1"/>
      <c r="EG701" s="1"/>
      <c r="EH701" s="1"/>
      <c r="EI701" s="1"/>
      <c r="EJ701" s="1"/>
      <c r="EK701" s="1"/>
      <c r="EL701" s="1"/>
      <c r="EM701" s="1"/>
      <c r="EN701" s="1"/>
      <c r="EO701" s="1"/>
      <c r="EP701" s="1"/>
    </row>
    <row r="702" spans="1:14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"/>
      <c r="DM702" s="1"/>
      <c r="DN702" s="1"/>
      <c r="DO702" s="1"/>
      <c r="DP702" s="1"/>
      <c r="DQ702" s="1"/>
      <c r="DR702" s="1"/>
      <c r="DS702" s="1"/>
      <c r="DT702" s="1"/>
      <c r="DU702" s="1"/>
      <c r="DV702" s="1"/>
      <c r="DW702" s="1"/>
      <c r="DX702" s="1"/>
      <c r="DY702" s="1"/>
      <c r="DZ702" s="1"/>
      <c r="EA702" s="1"/>
      <c r="EB702" s="1"/>
      <c r="EC702" s="1"/>
      <c r="ED702" s="1"/>
      <c r="EE702" s="1"/>
      <c r="EF702" s="1"/>
      <c r="EG702" s="1"/>
      <c r="EH702" s="1"/>
      <c r="EI702" s="1"/>
      <c r="EJ702" s="1"/>
      <c r="EK702" s="1"/>
      <c r="EL702" s="1"/>
      <c r="EM702" s="1"/>
      <c r="EN702" s="1"/>
      <c r="EO702" s="1"/>
      <c r="EP702" s="1"/>
    </row>
    <row r="703" spans="1:14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</row>
    <row r="704" spans="1:14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"/>
      <c r="DM704" s="1"/>
      <c r="DN704" s="1"/>
      <c r="DO704" s="1"/>
      <c r="DP704" s="1"/>
      <c r="DQ704" s="1"/>
      <c r="DR704" s="1"/>
      <c r="DS704" s="1"/>
      <c r="DT704" s="1"/>
      <c r="DU704" s="1"/>
      <c r="DV704" s="1"/>
      <c r="DW704" s="1"/>
      <c r="DX704" s="1"/>
      <c r="DY704" s="1"/>
      <c r="DZ704" s="1"/>
      <c r="EA704" s="1"/>
      <c r="EB704" s="1"/>
      <c r="EC704" s="1"/>
      <c r="ED704" s="1"/>
      <c r="EE704" s="1"/>
      <c r="EF704" s="1"/>
      <c r="EG704" s="1"/>
      <c r="EH704" s="1"/>
      <c r="EI704" s="1"/>
      <c r="EJ704" s="1"/>
      <c r="EK704" s="1"/>
      <c r="EL704" s="1"/>
      <c r="EM704" s="1"/>
      <c r="EN704" s="1"/>
      <c r="EO704" s="1"/>
      <c r="EP704" s="1"/>
    </row>
    <row r="705" spans="1:14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"/>
      <c r="DM705" s="1"/>
      <c r="DN705" s="1"/>
      <c r="DO705" s="1"/>
      <c r="DP705" s="1"/>
      <c r="DQ705" s="1"/>
      <c r="DR705" s="1"/>
      <c r="DS705" s="1"/>
      <c r="DT705" s="1"/>
      <c r="DU705" s="1"/>
      <c r="DV705" s="1"/>
      <c r="DW705" s="1"/>
      <c r="DX705" s="1"/>
      <c r="DY705" s="1"/>
      <c r="DZ705" s="1"/>
      <c r="EA705" s="1"/>
      <c r="EB705" s="1"/>
      <c r="EC705" s="1"/>
      <c r="ED705" s="1"/>
      <c r="EE705" s="1"/>
      <c r="EF705" s="1"/>
      <c r="EG705" s="1"/>
      <c r="EH705" s="1"/>
      <c r="EI705" s="1"/>
      <c r="EJ705" s="1"/>
      <c r="EK705" s="1"/>
      <c r="EL705" s="1"/>
      <c r="EM705" s="1"/>
      <c r="EN705" s="1"/>
      <c r="EO705" s="1"/>
      <c r="EP705" s="1"/>
    </row>
    <row r="706" spans="1:14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</row>
    <row r="707" spans="1:14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"/>
      <c r="DM707" s="1"/>
      <c r="DN707" s="1"/>
      <c r="DO707" s="1"/>
      <c r="DP707" s="1"/>
      <c r="DQ707" s="1"/>
      <c r="DR707" s="1"/>
      <c r="DS707" s="1"/>
      <c r="DT707" s="1"/>
      <c r="DU707" s="1"/>
      <c r="DV707" s="1"/>
      <c r="DW707" s="1"/>
      <c r="DX707" s="1"/>
      <c r="DY707" s="1"/>
      <c r="DZ707" s="1"/>
      <c r="EA707" s="1"/>
      <c r="EB707" s="1"/>
      <c r="EC707" s="1"/>
      <c r="ED707" s="1"/>
      <c r="EE707" s="1"/>
      <c r="EF707" s="1"/>
      <c r="EG707" s="1"/>
      <c r="EH707" s="1"/>
      <c r="EI707" s="1"/>
      <c r="EJ707" s="1"/>
      <c r="EK707" s="1"/>
      <c r="EL707" s="1"/>
      <c r="EM707" s="1"/>
      <c r="EN707" s="1"/>
      <c r="EO707" s="1"/>
      <c r="EP707" s="1"/>
    </row>
    <row r="708" spans="1:14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"/>
      <c r="DM708" s="1"/>
      <c r="DN708" s="1"/>
      <c r="DO708" s="1"/>
      <c r="DP708" s="1"/>
      <c r="DQ708" s="1"/>
      <c r="DR708" s="1"/>
      <c r="DS708" s="1"/>
      <c r="DT708" s="1"/>
      <c r="DU708" s="1"/>
      <c r="DV708" s="1"/>
      <c r="DW708" s="1"/>
      <c r="DX708" s="1"/>
      <c r="DY708" s="1"/>
      <c r="DZ708" s="1"/>
      <c r="EA708" s="1"/>
      <c r="EB708" s="1"/>
      <c r="EC708" s="1"/>
      <c r="ED708" s="1"/>
      <c r="EE708" s="1"/>
      <c r="EF708" s="1"/>
      <c r="EG708" s="1"/>
      <c r="EH708" s="1"/>
      <c r="EI708" s="1"/>
      <c r="EJ708" s="1"/>
      <c r="EK708" s="1"/>
      <c r="EL708" s="1"/>
      <c r="EM708" s="1"/>
      <c r="EN708" s="1"/>
      <c r="EO708" s="1"/>
      <c r="EP708" s="1"/>
    </row>
    <row r="709" spans="1:14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"/>
      <c r="DM709" s="1"/>
      <c r="DN709" s="1"/>
      <c r="DO709" s="1"/>
      <c r="DP709" s="1"/>
      <c r="DQ709" s="1"/>
      <c r="DR709" s="1"/>
      <c r="DS709" s="1"/>
      <c r="DT709" s="1"/>
      <c r="DU709" s="1"/>
      <c r="DV709" s="1"/>
      <c r="DW709" s="1"/>
      <c r="DX709" s="1"/>
      <c r="DY709" s="1"/>
      <c r="DZ709" s="1"/>
      <c r="EA709" s="1"/>
      <c r="EB709" s="1"/>
      <c r="EC709" s="1"/>
      <c r="ED709" s="1"/>
      <c r="EE709" s="1"/>
      <c r="EF709" s="1"/>
      <c r="EG709" s="1"/>
      <c r="EH709" s="1"/>
      <c r="EI709" s="1"/>
      <c r="EJ709" s="1"/>
      <c r="EK709" s="1"/>
      <c r="EL709" s="1"/>
      <c r="EM709" s="1"/>
      <c r="EN709" s="1"/>
      <c r="EO709" s="1"/>
      <c r="EP709" s="1"/>
    </row>
    <row r="710" spans="1:14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"/>
      <c r="DM710" s="1"/>
      <c r="DN710" s="1"/>
      <c r="DO710" s="1"/>
      <c r="DP710" s="1"/>
      <c r="DQ710" s="1"/>
      <c r="DR710" s="1"/>
      <c r="DS710" s="1"/>
      <c r="DT710" s="1"/>
      <c r="DU710" s="1"/>
      <c r="DV710" s="1"/>
      <c r="DW710" s="1"/>
      <c r="DX710" s="1"/>
      <c r="DY710" s="1"/>
      <c r="DZ710" s="1"/>
      <c r="EA710" s="1"/>
      <c r="EB710" s="1"/>
      <c r="EC710" s="1"/>
      <c r="ED710" s="1"/>
      <c r="EE710" s="1"/>
      <c r="EF710" s="1"/>
      <c r="EG710" s="1"/>
      <c r="EH710" s="1"/>
      <c r="EI710" s="1"/>
      <c r="EJ710" s="1"/>
      <c r="EK710" s="1"/>
      <c r="EL710" s="1"/>
      <c r="EM710" s="1"/>
      <c r="EN710" s="1"/>
      <c r="EO710" s="1"/>
      <c r="EP710" s="1"/>
    </row>
    <row r="711" spans="1:14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"/>
      <c r="DM711" s="1"/>
      <c r="DN711" s="1"/>
      <c r="DO711" s="1"/>
      <c r="DP711" s="1"/>
      <c r="DQ711" s="1"/>
      <c r="DR711" s="1"/>
      <c r="DS711" s="1"/>
      <c r="DT711" s="1"/>
      <c r="DU711" s="1"/>
      <c r="DV711" s="1"/>
      <c r="DW711" s="1"/>
      <c r="DX711" s="1"/>
      <c r="DY711" s="1"/>
      <c r="DZ711" s="1"/>
      <c r="EA711" s="1"/>
      <c r="EB711" s="1"/>
      <c r="EC711" s="1"/>
      <c r="ED711" s="1"/>
      <c r="EE711" s="1"/>
      <c r="EF711" s="1"/>
      <c r="EG711" s="1"/>
      <c r="EH711" s="1"/>
      <c r="EI711" s="1"/>
      <c r="EJ711" s="1"/>
      <c r="EK711" s="1"/>
      <c r="EL711" s="1"/>
      <c r="EM711" s="1"/>
      <c r="EN711" s="1"/>
      <c r="EO711" s="1"/>
      <c r="EP711" s="1"/>
    </row>
    <row r="712" spans="1:14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"/>
      <c r="DM712" s="1"/>
      <c r="DN712" s="1"/>
      <c r="DO712" s="1"/>
      <c r="DP712" s="1"/>
      <c r="DQ712" s="1"/>
      <c r="DR712" s="1"/>
      <c r="DS712" s="1"/>
      <c r="DT712" s="1"/>
      <c r="DU712" s="1"/>
      <c r="DV712" s="1"/>
      <c r="DW712" s="1"/>
      <c r="DX712" s="1"/>
      <c r="DY712" s="1"/>
      <c r="DZ712" s="1"/>
      <c r="EA712" s="1"/>
      <c r="EB712" s="1"/>
      <c r="EC712" s="1"/>
      <c r="ED712" s="1"/>
      <c r="EE712" s="1"/>
      <c r="EF712" s="1"/>
      <c r="EG712" s="1"/>
      <c r="EH712" s="1"/>
      <c r="EI712" s="1"/>
      <c r="EJ712" s="1"/>
      <c r="EK712" s="1"/>
      <c r="EL712" s="1"/>
      <c r="EM712" s="1"/>
      <c r="EN712" s="1"/>
      <c r="EO712" s="1"/>
      <c r="EP712" s="1"/>
    </row>
    <row r="713" spans="1:14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"/>
      <c r="DM713" s="1"/>
      <c r="DN713" s="1"/>
      <c r="DO713" s="1"/>
      <c r="DP713" s="1"/>
      <c r="DQ713" s="1"/>
      <c r="DR713" s="1"/>
      <c r="DS713" s="1"/>
      <c r="DT713" s="1"/>
      <c r="DU713" s="1"/>
      <c r="DV713" s="1"/>
      <c r="DW713" s="1"/>
      <c r="DX713" s="1"/>
      <c r="DY713" s="1"/>
      <c r="DZ713" s="1"/>
      <c r="EA713" s="1"/>
      <c r="EB713" s="1"/>
      <c r="EC713" s="1"/>
      <c r="ED713" s="1"/>
      <c r="EE713" s="1"/>
      <c r="EF713" s="1"/>
      <c r="EG713" s="1"/>
      <c r="EH713" s="1"/>
      <c r="EI713" s="1"/>
      <c r="EJ713" s="1"/>
      <c r="EK713" s="1"/>
      <c r="EL713" s="1"/>
      <c r="EM713" s="1"/>
      <c r="EN713" s="1"/>
      <c r="EO713" s="1"/>
      <c r="EP713" s="1"/>
    </row>
    <row r="714" spans="1:14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</row>
    <row r="715" spans="1:14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</row>
    <row r="716" spans="1:14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"/>
      <c r="DM716" s="1"/>
      <c r="DN716" s="1"/>
      <c r="DO716" s="1"/>
      <c r="DP716" s="1"/>
      <c r="DQ716" s="1"/>
      <c r="DR716" s="1"/>
      <c r="DS716" s="1"/>
      <c r="DT716" s="1"/>
      <c r="DU716" s="1"/>
      <c r="DV716" s="1"/>
      <c r="DW716" s="1"/>
      <c r="DX716" s="1"/>
      <c r="DY716" s="1"/>
      <c r="DZ716" s="1"/>
      <c r="EA716" s="1"/>
      <c r="EB716" s="1"/>
      <c r="EC716" s="1"/>
      <c r="ED716" s="1"/>
      <c r="EE716" s="1"/>
      <c r="EF716" s="1"/>
      <c r="EG716" s="1"/>
      <c r="EH716" s="1"/>
      <c r="EI716" s="1"/>
      <c r="EJ716" s="1"/>
      <c r="EK716" s="1"/>
      <c r="EL716" s="1"/>
      <c r="EM716" s="1"/>
      <c r="EN716" s="1"/>
      <c r="EO716" s="1"/>
      <c r="EP716" s="1"/>
    </row>
    <row r="717" spans="1:14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"/>
      <c r="DM717" s="1"/>
      <c r="DN717" s="1"/>
      <c r="DO717" s="1"/>
      <c r="DP717" s="1"/>
      <c r="DQ717" s="1"/>
      <c r="DR717" s="1"/>
      <c r="DS717" s="1"/>
      <c r="DT717" s="1"/>
      <c r="DU717" s="1"/>
      <c r="DV717" s="1"/>
      <c r="DW717" s="1"/>
      <c r="DX717" s="1"/>
      <c r="DY717" s="1"/>
      <c r="DZ717" s="1"/>
      <c r="EA717" s="1"/>
      <c r="EB717" s="1"/>
      <c r="EC717" s="1"/>
      <c r="ED717" s="1"/>
      <c r="EE717" s="1"/>
      <c r="EF717" s="1"/>
      <c r="EG717" s="1"/>
      <c r="EH717" s="1"/>
      <c r="EI717" s="1"/>
      <c r="EJ717" s="1"/>
      <c r="EK717" s="1"/>
      <c r="EL717" s="1"/>
      <c r="EM717" s="1"/>
      <c r="EN717" s="1"/>
      <c r="EO717" s="1"/>
      <c r="EP717" s="1"/>
    </row>
    <row r="718" spans="1:14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"/>
      <c r="DM718" s="1"/>
      <c r="DN718" s="1"/>
      <c r="DO718" s="1"/>
      <c r="DP718" s="1"/>
      <c r="DQ718" s="1"/>
      <c r="DR718" s="1"/>
      <c r="DS718" s="1"/>
      <c r="DT718" s="1"/>
      <c r="DU718" s="1"/>
      <c r="DV718" s="1"/>
      <c r="DW718" s="1"/>
      <c r="DX718" s="1"/>
      <c r="DY718" s="1"/>
      <c r="DZ718" s="1"/>
      <c r="EA718" s="1"/>
      <c r="EB718" s="1"/>
      <c r="EC718" s="1"/>
      <c r="ED718" s="1"/>
      <c r="EE718" s="1"/>
      <c r="EF718" s="1"/>
      <c r="EG718" s="1"/>
      <c r="EH718" s="1"/>
      <c r="EI718" s="1"/>
      <c r="EJ718" s="1"/>
      <c r="EK718" s="1"/>
      <c r="EL718" s="1"/>
      <c r="EM718" s="1"/>
      <c r="EN718" s="1"/>
      <c r="EO718" s="1"/>
      <c r="EP718" s="1"/>
    </row>
    <row r="719" spans="1:14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"/>
      <c r="DM719" s="1"/>
      <c r="DN719" s="1"/>
      <c r="DO719" s="1"/>
      <c r="DP719" s="1"/>
      <c r="DQ719" s="1"/>
      <c r="DR719" s="1"/>
      <c r="DS719" s="1"/>
      <c r="DT719" s="1"/>
      <c r="DU719" s="1"/>
      <c r="DV719" s="1"/>
      <c r="DW719" s="1"/>
      <c r="DX719" s="1"/>
      <c r="DY719" s="1"/>
      <c r="DZ719" s="1"/>
      <c r="EA719" s="1"/>
      <c r="EB719" s="1"/>
      <c r="EC719" s="1"/>
      <c r="ED719" s="1"/>
      <c r="EE719" s="1"/>
      <c r="EF719" s="1"/>
      <c r="EG719" s="1"/>
      <c r="EH719" s="1"/>
      <c r="EI719" s="1"/>
      <c r="EJ719" s="1"/>
      <c r="EK719" s="1"/>
      <c r="EL719" s="1"/>
      <c r="EM719" s="1"/>
      <c r="EN719" s="1"/>
      <c r="EO719" s="1"/>
      <c r="EP719" s="1"/>
    </row>
    <row r="720" spans="1:14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"/>
      <c r="DM720" s="1"/>
      <c r="DN720" s="1"/>
      <c r="DO720" s="1"/>
      <c r="DP720" s="1"/>
      <c r="DQ720" s="1"/>
      <c r="DR720" s="1"/>
      <c r="DS720" s="1"/>
      <c r="DT720" s="1"/>
      <c r="DU720" s="1"/>
      <c r="DV720" s="1"/>
      <c r="DW720" s="1"/>
      <c r="DX720" s="1"/>
      <c r="DY720" s="1"/>
      <c r="DZ720" s="1"/>
      <c r="EA720" s="1"/>
      <c r="EB720" s="1"/>
      <c r="EC720" s="1"/>
      <c r="ED720" s="1"/>
      <c r="EE720" s="1"/>
      <c r="EF720" s="1"/>
      <c r="EG720" s="1"/>
      <c r="EH720" s="1"/>
      <c r="EI720" s="1"/>
      <c r="EJ720" s="1"/>
      <c r="EK720" s="1"/>
      <c r="EL720" s="1"/>
      <c r="EM720" s="1"/>
      <c r="EN720" s="1"/>
      <c r="EO720" s="1"/>
      <c r="EP720" s="1"/>
    </row>
    <row r="721" spans="1:14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"/>
      <c r="DM721" s="1"/>
      <c r="DN721" s="1"/>
      <c r="DO721" s="1"/>
      <c r="DP721" s="1"/>
      <c r="DQ721" s="1"/>
      <c r="DR721" s="1"/>
      <c r="DS721" s="1"/>
      <c r="DT721" s="1"/>
      <c r="DU721" s="1"/>
      <c r="DV721" s="1"/>
      <c r="DW721" s="1"/>
      <c r="DX721" s="1"/>
      <c r="DY721" s="1"/>
      <c r="DZ721" s="1"/>
      <c r="EA721" s="1"/>
      <c r="EB721" s="1"/>
      <c r="EC721" s="1"/>
      <c r="ED721" s="1"/>
      <c r="EE721" s="1"/>
      <c r="EF721" s="1"/>
      <c r="EG721" s="1"/>
      <c r="EH721" s="1"/>
      <c r="EI721" s="1"/>
      <c r="EJ721" s="1"/>
      <c r="EK721" s="1"/>
      <c r="EL721" s="1"/>
      <c r="EM721" s="1"/>
      <c r="EN721" s="1"/>
      <c r="EO721" s="1"/>
      <c r="EP721" s="1"/>
    </row>
    <row r="722" spans="1:14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"/>
      <c r="DM722" s="1"/>
      <c r="DN722" s="1"/>
      <c r="DO722" s="1"/>
      <c r="DP722" s="1"/>
      <c r="DQ722" s="1"/>
      <c r="DR722" s="1"/>
      <c r="DS722" s="1"/>
      <c r="DT722" s="1"/>
      <c r="DU722" s="1"/>
      <c r="DV722" s="1"/>
      <c r="DW722" s="1"/>
      <c r="DX722" s="1"/>
      <c r="DY722" s="1"/>
      <c r="DZ722" s="1"/>
      <c r="EA722" s="1"/>
      <c r="EB722" s="1"/>
      <c r="EC722" s="1"/>
      <c r="ED722" s="1"/>
      <c r="EE722" s="1"/>
      <c r="EF722" s="1"/>
      <c r="EG722" s="1"/>
      <c r="EH722" s="1"/>
      <c r="EI722" s="1"/>
      <c r="EJ722" s="1"/>
      <c r="EK722" s="1"/>
      <c r="EL722" s="1"/>
      <c r="EM722" s="1"/>
      <c r="EN722" s="1"/>
      <c r="EO722" s="1"/>
      <c r="EP722" s="1"/>
    </row>
    <row r="723" spans="1:14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"/>
      <c r="DM723" s="1"/>
      <c r="DN723" s="1"/>
      <c r="DO723" s="1"/>
      <c r="DP723" s="1"/>
      <c r="DQ723" s="1"/>
      <c r="DR723" s="1"/>
      <c r="DS723" s="1"/>
      <c r="DT723" s="1"/>
      <c r="DU723" s="1"/>
      <c r="DV723" s="1"/>
      <c r="DW723" s="1"/>
      <c r="DX723" s="1"/>
      <c r="DY723" s="1"/>
      <c r="DZ723" s="1"/>
      <c r="EA723" s="1"/>
      <c r="EB723" s="1"/>
      <c r="EC723" s="1"/>
      <c r="ED723" s="1"/>
      <c r="EE723" s="1"/>
      <c r="EF723" s="1"/>
      <c r="EG723" s="1"/>
      <c r="EH723" s="1"/>
      <c r="EI723" s="1"/>
      <c r="EJ723" s="1"/>
      <c r="EK723" s="1"/>
      <c r="EL723" s="1"/>
      <c r="EM723" s="1"/>
      <c r="EN723" s="1"/>
      <c r="EO723" s="1"/>
      <c r="EP723" s="1"/>
    </row>
    <row r="724" spans="1:14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"/>
      <c r="DM724" s="1"/>
      <c r="DN724" s="1"/>
      <c r="DO724" s="1"/>
      <c r="DP724" s="1"/>
      <c r="DQ724" s="1"/>
      <c r="DR724" s="1"/>
      <c r="DS724" s="1"/>
      <c r="DT724" s="1"/>
      <c r="DU724" s="1"/>
      <c r="DV724" s="1"/>
      <c r="DW724" s="1"/>
      <c r="DX724" s="1"/>
      <c r="DY724" s="1"/>
      <c r="DZ724" s="1"/>
      <c r="EA724" s="1"/>
      <c r="EB724" s="1"/>
      <c r="EC724" s="1"/>
      <c r="ED724" s="1"/>
      <c r="EE724" s="1"/>
      <c r="EF724" s="1"/>
      <c r="EG724" s="1"/>
      <c r="EH724" s="1"/>
      <c r="EI724" s="1"/>
      <c r="EJ724" s="1"/>
      <c r="EK724" s="1"/>
      <c r="EL724" s="1"/>
      <c r="EM724" s="1"/>
      <c r="EN724" s="1"/>
      <c r="EO724" s="1"/>
      <c r="EP724" s="1"/>
    </row>
    <row r="725" spans="1:14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"/>
      <c r="DM725" s="1"/>
      <c r="DN725" s="1"/>
      <c r="DO725" s="1"/>
      <c r="DP725" s="1"/>
      <c r="DQ725" s="1"/>
      <c r="DR725" s="1"/>
      <c r="DS725" s="1"/>
      <c r="DT725" s="1"/>
      <c r="DU725" s="1"/>
      <c r="DV725" s="1"/>
      <c r="DW725" s="1"/>
      <c r="DX725" s="1"/>
      <c r="DY725" s="1"/>
      <c r="DZ725" s="1"/>
      <c r="EA725" s="1"/>
      <c r="EB725" s="1"/>
      <c r="EC725" s="1"/>
      <c r="ED725" s="1"/>
      <c r="EE725" s="1"/>
      <c r="EF725" s="1"/>
      <c r="EG725" s="1"/>
      <c r="EH725" s="1"/>
      <c r="EI725" s="1"/>
      <c r="EJ725" s="1"/>
      <c r="EK725" s="1"/>
      <c r="EL725" s="1"/>
      <c r="EM725" s="1"/>
      <c r="EN725" s="1"/>
      <c r="EO725" s="1"/>
      <c r="EP725" s="1"/>
    </row>
    <row r="726" spans="1:14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"/>
      <c r="DM726" s="1"/>
      <c r="DN726" s="1"/>
      <c r="DO726" s="1"/>
      <c r="DP726" s="1"/>
      <c r="DQ726" s="1"/>
      <c r="DR726" s="1"/>
      <c r="DS726" s="1"/>
      <c r="DT726" s="1"/>
      <c r="DU726" s="1"/>
      <c r="DV726" s="1"/>
      <c r="DW726" s="1"/>
      <c r="DX726" s="1"/>
      <c r="DY726" s="1"/>
      <c r="DZ726" s="1"/>
      <c r="EA726" s="1"/>
      <c r="EB726" s="1"/>
      <c r="EC726" s="1"/>
      <c r="ED726" s="1"/>
      <c r="EE726" s="1"/>
      <c r="EF726" s="1"/>
      <c r="EG726" s="1"/>
      <c r="EH726" s="1"/>
      <c r="EI726" s="1"/>
      <c r="EJ726" s="1"/>
      <c r="EK726" s="1"/>
      <c r="EL726" s="1"/>
      <c r="EM726" s="1"/>
      <c r="EN726" s="1"/>
      <c r="EO726" s="1"/>
      <c r="EP726" s="1"/>
    </row>
    <row r="727" spans="1:14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"/>
      <c r="DM727" s="1"/>
      <c r="DN727" s="1"/>
      <c r="DO727" s="1"/>
      <c r="DP727" s="1"/>
      <c r="DQ727" s="1"/>
      <c r="DR727" s="1"/>
      <c r="DS727" s="1"/>
      <c r="DT727" s="1"/>
      <c r="DU727" s="1"/>
      <c r="DV727" s="1"/>
      <c r="DW727" s="1"/>
      <c r="DX727" s="1"/>
      <c r="DY727" s="1"/>
      <c r="DZ727" s="1"/>
      <c r="EA727" s="1"/>
      <c r="EB727" s="1"/>
      <c r="EC727" s="1"/>
      <c r="ED727" s="1"/>
      <c r="EE727" s="1"/>
      <c r="EF727" s="1"/>
      <c r="EG727" s="1"/>
      <c r="EH727" s="1"/>
      <c r="EI727" s="1"/>
      <c r="EJ727" s="1"/>
      <c r="EK727" s="1"/>
      <c r="EL727" s="1"/>
      <c r="EM727" s="1"/>
      <c r="EN727" s="1"/>
      <c r="EO727" s="1"/>
      <c r="EP727" s="1"/>
    </row>
    <row r="728" spans="1:14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"/>
      <c r="DM728" s="1"/>
      <c r="DN728" s="1"/>
      <c r="DO728" s="1"/>
      <c r="DP728" s="1"/>
      <c r="DQ728" s="1"/>
      <c r="DR728" s="1"/>
      <c r="DS728" s="1"/>
      <c r="DT728" s="1"/>
      <c r="DU728" s="1"/>
      <c r="DV728" s="1"/>
      <c r="DW728" s="1"/>
      <c r="DX728" s="1"/>
      <c r="DY728" s="1"/>
      <c r="DZ728" s="1"/>
      <c r="EA728" s="1"/>
      <c r="EB728" s="1"/>
      <c r="EC728" s="1"/>
      <c r="ED728" s="1"/>
      <c r="EE728" s="1"/>
      <c r="EF728" s="1"/>
      <c r="EG728" s="1"/>
      <c r="EH728" s="1"/>
      <c r="EI728" s="1"/>
      <c r="EJ728" s="1"/>
      <c r="EK728" s="1"/>
      <c r="EL728" s="1"/>
      <c r="EM728" s="1"/>
      <c r="EN728" s="1"/>
      <c r="EO728" s="1"/>
      <c r="EP728" s="1"/>
    </row>
    <row r="729" spans="1:14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"/>
      <c r="DM729" s="1"/>
      <c r="DN729" s="1"/>
      <c r="DO729" s="1"/>
      <c r="DP729" s="1"/>
      <c r="DQ729" s="1"/>
      <c r="DR729" s="1"/>
      <c r="DS729" s="1"/>
      <c r="DT729" s="1"/>
      <c r="DU729" s="1"/>
      <c r="DV729" s="1"/>
      <c r="DW729" s="1"/>
      <c r="DX729" s="1"/>
      <c r="DY729" s="1"/>
      <c r="DZ729" s="1"/>
      <c r="EA729" s="1"/>
      <c r="EB729" s="1"/>
      <c r="EC729" s="1"/>
      <c r="ED729" s="1"/>
      <c r="EE729" s="1"/>
      <c r="EF729" s="1"/>
      <c r="EG729" s="1"/>
      <c r="EH729" s="1"/>
      <c r="EI729" s="1"/>
      <c r="EJ729" s="1"/>
      <c r="EK729" s="1"/>
      <c r="EL729" s="1"/>
      <c r="EM729" s="1"/>
      <c r="EN729" s="1"/>
      <c r="EO729" s="1"/>
      <c r="EP729" s="1"/>
    </row>
    <row r="730" spans="1:14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"/>
      <c r="DM730" s="1"/>
      <c r="DN730" s="1"/>
      <c r="DO730" s="1"/>
      <c r="DP730" s="1"/>
      <c r="DQ730" s="1"/>
      <c r="DR730" s="1"/>
      <c r="DS730" s="1"/>
      <c r="DT730" s="1"/>
      <c r="DU730" s="1"/>
      <c r="DV730" s="1"/>
      <c r="DW730" s="1"/>
      <c r="DX730" s="1"/>
      <c r="DY730" s="1"/>
      <c r="DZ730" s="1"/>
      <c r="EA730" s="1"/>
      <c r="EB730" s="1"/>
      <c r="EC730" s="1"/>
      <c r="ED730" s="1"/>
      <c r="EE730" s="1"/>
      <c r="EF730" s="1"/>
      <c r="EG730" s="1"/>
      <c r="EH730" s="1"/>
      <c r="EI730" s="1"/>
      <c r="EJ730" s="1"/>
      <c r="EK730" s="1"/>
      <c r="EL730" s="1"/>
      <c r="EM730" s="1"/>
      <c r="EN730" s="1"/>
      <c r="EO730" s="1"/>
      <c r="EP730" s="1"/>
    </row>
    <row r="731" spans="1:14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"/>
      <c r="DM731" s="1"/>
      <c r="DN731" s="1"/>
      <c r="DO731" s="1"/>
      <c r="DP731" s="1"/>
      <c r="DQ731" s="1"/>
      <c r="DR731" s="1"/>
      <c r="DS731" s="1"/>
      <c r="DT731" s="1"/>
      <c r="DU731" s="1"/>
      <c r="DV731" s="1"/>
      <c r="DW731" s="1"/>
      <c r="DX731" s="1"/>
      <c r="DY731" s="1"/>
      <c r="DZ731" s="1"/>
      <c r="EA731" s="1"/>
      <c r="EB731" s="1"/>
      <c r="EC731" s="1"/>
      <c r="ED731" s="1"/>
      <c r="EE731" s="1"/>
      <c r="EF731" s="1"/>
      <c r="EG731" s="1"/>
      <c r="EH731" s="1"/>
      <c r="EI731" s="1"/>
      <c r="EJ731" s="1"/>
      <c r="EK731" s="1"/>
      <c r="EL731" s="1"/>
      <c r="EM731" s="1"/>
      <c r="EN731" s="1"/>
      <c r="EO731" s="1"/>
      <c r="EP731" s="1"/>
    </row>
    <row r="732" spans="1:14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"/>
      <c r="DM732" s="1"/>
      <c r="DN732" s="1"/>
      <c r="DO732" s="1"/>
      <c r="DP732" s="1"/>
      <c r="DQ732" s="1"/>
      <c r="DR732" s="1"/>
      <c r="DS732" s="1"/>
      <c r="DT732" s="1"/>
      <c r="DU732" s="1"/>
      <c r="DV732" s="1"/>
      <c r="DW732" s="1"/>
      <c r="DX732" s="1"/>
      <c r="DY732" s="1"/>
      <c r="DZ732" s="1"/>
      <c r="EA732" s="1"/>
      <c r="EB732" s="1"/>
      <c r="EC732" s="1"/>
      <c r="ED732" s="1"/>
      <c r="EE732" s="1"/>
      <c r="EF732" s="1"/>
      <c r="EG732" s="1"/>
      <c r="EH732" s="1"/>
      <c r="EI732" s="1"/>
      <c r="EJ732" s="1"/>
      <c r="EK732" s="1"/>
      <c r="EL732" s="1"/>
      <c r="EM732" s="1"/>
      <c r="EN732" s="1"/>
      <c r="EO732" s="1"/>
      <c r="EP732" s="1"/>
    </row>
    <row r="733" spans="1:14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"/>
      <c r="DM733" s="1"/>
      <c r="DN733" s="1"/>
      <c r="DO733" s="1"/>
      <c r="DP733" s="1"/>
      <c r="DQ733" s="1"/>
      <c r="DR733" s="1"/>
      <c r="DS733" s="1"/>
      <c r="DT733" s="1"/>
      <c r="DU733" s="1"/>
      <c r="DV733" s="1"/>
      <c r="DW733" s="1"/>
      <c r="DX733" s="1"/>
      <c r="DY733" s="1"/>
      <c r="DZ733" s="1"/>
      <c r="EA733" s="1"/>
      <c r="EB733" s="1"/>
      <c r="EC733" s="1"/>
      <c r="ED733" s="1"/>
      <c r="EE733" s="1"/>
      <c r="EF733" s="1"/>
      <c r="EG733" s="1"/>
      <c r="EH733" s="1"/>
      <c r="EI733" s="1"/>
      <c r="EJ733" s="1"/>
      <c r="EK733" s="1"/>
      <c r="EL733" s="1"/>
      <c r="EM733" s="1"/>
      <c r="EN733" s="1"/>
      <c r="EO733" s="1"/>
      <c r="EP733" s="1"/>
    </row>
    <row r="734" spans="1:14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"/>
      <c r="DM734" s="1"/>
      <c r="DN734" s="1"/>
      <c r="DO734" s="1"/>
      <c r="DP734" s="1"/>
      <c r="DQ734" s="1"/>
      <c r="DR734" s="1"/>
      <c r="DS734" s="1"/>
      <c r="DT734" s="1"/>
      <c r="DU734" s="1"/>
      <c r="DV734" s="1"/>
      <c r="DW734" s="1"/>
      <c r="DX734" s="1"/>
      <c r="DY734" s="1"/>
      <c r="DZ734" s="1"/>
      <c r="EA734" s="1"/>
      <c r="EB734" s="1"/>
      <c r="EC734" s="1"/>
      <c r="ED734" s="1"/>
      <c r="EE734" s="1"/>
      <c r="EF734" s="1"/>
      <c r="EG734" s="1"/>
      <c r="EH734" s="1"/>
      <c r="EI734" s="1"/>
      <c r="EJ734" s="1"/>
      <c r="EK734" s="1"/>
      <c r="EL734" s="1"/>
      <c r="EM734" s="1"/>
      <c r="EN734" s="1"/>
      <c r="EO734" s="1"/>
      <c r="EP734" s="1"/>
    </row>
    <row r="735" spans="1:14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"/>
      <c r="DM735" s="1"/>
      <c r="DN735" s="1"/>
      <c r="DO735" s="1"/>
      <c r="DP735" s="1"/>
      <c r="DQ735" s="1"/>
      <c r="DR735" s="1"/>
      <c r="DS735" s="1"/>
      <c r="DT735" s="1"/>
      <c r="DU735" s="1"/>
      <c r="DV735" s="1"/>
      <c r="DW735" s="1"/>
      <c r="DX735" s="1"/>
      <c r="DY735" s="1"/>
      <c r="DZ735" s="1"/>
      <c r="EA735" s="1"/>
      <c r="EB735" s="1"/>
      <c r="EC735" s="1"/>
      <c r="ED735" s="1"/>
      <c r="EE735" s="1"/>
      <c r="EF735" s="1"/>
      <c r="EG735" s="1"/>
      <c r="EH735" s="1"/>
      <c r="EI735" s="1"/>
      <c r="EJ735" s="1"/>
      <c r="EK735" s="1"/>
      <c r="EL735" s="1"/>
      <c r="EM735" s="1"/>
      <c r="EN735" s="1"/>
      <c r="EO735" s="1"/>
      <c r="EP735" s="1"/>
    </row>
    <row r="736" spans="1:14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"/>
      <c r="DM736" s="1"/>
      <c r="DN736" s="1"/>
      <c r="DO736" s="1"/>
      <c r="DP736" s="1"/>
      <c r="DQ736" s="1"/>
      <c r="DR736" s="1"/>
      <c r="DS736" s="1"/>
      <c r="DT736" s="1"/>
      <c r="DU736" s="1"/>
      <c r="DV736" s="1"/>
      <c r="DW736" s="1"/>
      <c r="DX736" s="1"/>
      <c r="DY736" s="1"/>
      <c r="DZ736" s="1"/>
      <c r="EA736" s="1"/>
      <c r="EB736" s="1"/>
      <c r="EC736" s="1"/>
      <c r="ED736" s="1"/>
      <c r="EE736" s="1"/>
      <c r="EF736" s="1"/>
      <c r="EG736" s="1"/>
      <c r="EH736" s="1"/>
      <c r="EI736" s="1"/>
      <c r="EJ736" s="1"/>
      <c r="EK736" s="1"/>
      <c r="EL736" s="1"/>
      <c r="EM736" s="1"/>
      <c r="EN736" s="1"/>
      <c r="EO736" s="1"/>
      <c r="EP736" s="1"/>
    </row>
    <row r="737" spans="1:14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"/>
      <c r="DM737" s="1"/>
      <c r="DN737" s="1"/>
      <c r="DO737" s="1"/>
      <c r="DP737" s="1"/>
      <c r="DQ737" s="1"/>
      <c r="DR737" s="1"/>
      <c r="DS737" s="1"/>
      <c r="DT737" s="1"/>
      <c r="DU737" s="1"/>
      <c r="DV737" s="1"/>
      <c r="DW737" s="1"/>
      <c r="DX737" s="1"/>
      <c r="DY737" s="1"/>
      <c r="DZ737" s="1"/>
      <c r="EA737" s="1"/>
      <c r="EB737" s="1"/>
      <c r="EC737" s="1"/>
      <c r="ED737" s="1"/>
      <c r="EE737" s="1"/>
      <c r="EF737" s="1"/>
      <c r="EG737" s="1"/>
      <c r="EH737" s="1"/>
      <c r="EI737" s="1"/>
      <c r="EJ737" s="1"/>
      <c r="EK737" s="1"/>
      <c r="EL737" s="1"/>
      <c r="EM737" s="1"/>
      <c r="EN737" s="1"/>
      <c r="EO737" s="1"/>
      <c r="EP737" s="1"/>
    </row>
    <row r="738" spans="1:14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"/>
      <c r="DM738" s="1"/>
      <c r="DN738" s="1"/>
      <c r="DO738" s="1"/>
      <c r="DP738" s="1"/>
      <c r="DQ738" s="1"/>
      <c r="DR738" s="1"/>
      <c r="DS738" s="1"/>
      <c r="DT738" s="1"/>
      <c r="DU738" s="1"/>
      <c r="DV738" s="1"/>
      <c r="DW738" s="1"/>
      <c r="DX738" s="1"/>
      <c r="DY738" s="1"/>
      <c r="DZ738" s="1"/>
      <c r="EA738" s="1"/>
      <c r="EB738" s="1"/>
      <c r="EC738" s="1"/>
      <c r="ED738" s="1"/>
      <c r="EE738" s="1"/>
      <c r="EF738" s="1"/>
      <c r="EG738" s="1"/>
      <c r="EH738" s="1"/>
      <c r="EI738" s="1"/>
      <c r="EJ738" s="1"/>
      <c r="EK738" s="1"/>
      <c r="EL738" s="1"/>
      <c r="EM738" s="1"/>
      <c r="EN738" s="1"/>
      <c r="EO738" s="1"/>
      <c r="EP738" s="1"/>
    </row>
    <row r="739" spans="1:14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"/>
      <c r="DM739" s="1"/>
      <c r="DN739" s="1"/>
      <c r="DO739" s="1"/>
      <c r="DP739" s="1"/>
      <c r="DQ739" s="1"/>
      <c r="DR739" s="1"/>
      <c r="DS739" s="1"/>
      <c r="DT739" s="1"/>
      <c r="DU739" s="1"/>
      <c r="DV739" s="1"/>
      <c r="DW739" s="1"/>
      <c r="DX739" s="1"/>
      <c r="DY739" s="1"/>
      <c r="DZ739" s="1"/>
      <c r="EA739" s="1"/>
      <c r="EB739" s="1"/>
      <c r="EC739" s="1"/>
      <c r="ED739" s="1"/>
      <c r="EE739" s="1"/>
      <c r="EF739" s="1"/>
      <c r="EG739" s="1"/>
      <c r="EH739" s="1"/>
      <c r="EI739" s="1"/>
      <c r="EJ739" s="1"/>
      <c r="EK739" s="1"/>
      <c r="EL739" s="1"/>
      <c r="EM739" s="1"/>
      <c r="EN739" s="1"/>
      <c r="EO739" s="1"/>
      <c r="EP739" s="1"/>
    </row>
    <row r="740" spans="1:14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"/>
      <c r="DM740" s="1"/>
      <c r="DN740" s="1"/>
      <c r="DO740" s="1"/>
      <c r="DP740" s="1"/>
      <c r="DQ740" s="1"/>
      <c r="DR740" s="1"/>
      <c r="DS740" s="1"/>
      <c r="DT740" s="1"/>
      <c r="DU740" s="1"/>
      <c r="DV740" s="1"/>
      <c r="DW740" s="1"/>
      <c r="DX740" s="1"/>
      <c r="DY740" s="1"/>
      <c r="DZ740" s="1"/>
      <c r="EA740" s="1"/>
      <c r="EB740" s="1"/>
      <c r="EC740" s="1"/>
      <c r="ED740" s="1"/>
      <c r="EE740" s="1"/>
      <c r="EF740" s="1"/>
      <c r="EG740" s="1"/>
      <c r="EH740" s="1"/>
      <c r="EI740" s="1"/>
      <c r="EJ740" s="1"/>
      <c r="EK740" s="1"/>
      <c r="EL740" s="1"/>
      <c r="EM740" s="1"/>
      <c r="EN740" s="1"/>
      <c r="EO740" s="1"/>
      <c r="EP740" s="1"/>
    </row>
    <row r="741" spans="1:14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"/>
      <c r="DM741" s="1"/>
      <c r="DN741" s="1"/>
      <c r="DO741" s="1"/>
      <c r="DP741" s="1"/>
      <c r="DQ741" s="1"/>
      <c r="DR741" s="1"/>
      <c r="DS741" s="1"/>
      <c r="DT741" s="1"/>
      <c r="DU741" s="1"/>
      <c r="DV741" s="1"/>
      <c r="DW741" s="1"/>
      <c r="DX741" s="1"/>
      <c r="DY741" s="1"/>
      <c r="DZ741" s="1"/>
      <c r="EA741" s="1"/>
      <c r="EB741" s="1"/>
      <c r="EC741" s="1"/>
      <c r="ED741" s="1"/>
      <c r="EE741" s="1"/>
      <c r="EF741" s="1"/>
      <c r="EG741" s="1"/>
      <c r="EH741" s="1"/>
      <c r="EI741" s="1"/>
      <c r="EJ741" s="1"/>
      <c r="EK741" s="1"/>
      <c r="EL741" s="1"/>
      <c r="EM741" s="1"/>
      <c r="EN741" s="1"/>
      <c r="EO741" s="1"/>
      <c r="EP741" s="1"/>
    </row>
    <row r="742" spans="1:14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"/>
      <c r="DM742" s="1"/>
      <c r="DN742" s="1"/>
      <c r="DO742" s="1"/>
      <c r="DP742" s="1"/>
      <c r="DQ742" s="1"/>
      <c r="DR742" s="1"/>
      <c r="DS742" s="1"/>
      <c r="DT742" s="1"/>
      <c r="DU742" s="1"/>
      <c r="DV742" s="1"/>
      <c r="DW742" s="1"/>
      <c r="DX742" s="1"/>
      <c r="DY742" s="1"/>
      <c r="DZ742" s="1"/>
      <c r="EA742" s="1"/>
      <c r="EB742" s="1"/>
      <c r="EC742" s="1"/>
      <c r="ED742" s="1"/>
      <c r="EE742" s="1"/>
      <c r="EF742" s="1"/>
      <c r="EG742" s="1"/>
      <c r="EH742" s="1"/>
      <c r="EI742" s="1"/>
      <c r="EJ742" s="1"/>
      <c r="EK742" s="1"/>
      <c r="EL742" s="1"/>
      <c r="EM742" s="1"/>
      <c r="EN742" s="1"/>
      <c r="EO742" s="1"/>
      <c r="EP742" s="1"/>
    </row>
    <row r="743" spans="1:14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"/>
      <c r="DM743" s="1"/>
      <c r="DN743" s="1"/>
      <c r="DO743" s="1"/>
      <c r="DP743" s="1"/>
      <c r="DQ743" s="1"/>
      <c r="DR743" s="1"/>
      <c r="DS743" s="1"/>
      <c r="DT743" s="1"/>
      <c r="DU743" s="1"/>
      <c r="DV743" s="1"/>
      <c r="DW743" s="1"/>
      <c r="DX743" s="1"/>
      <c r="DY743" s="1"/>
      <c r="DZ743" s="1"/>
      <c r="EA743" s="1"/>
      <c r="EB743" s="1"/>
      <c r="EC743" s="1"/>
      <c r="ED743" s="1"/>
      <c r="EE743" s="1"/>
      <c r="EF743" s="1"/>
      <c r="EG743" s="1"/>
      <c r="EH743" s="1"/>
      <c r="EI743" s="1"/>
      <c r="EJ743" s="1"/>
      <c r="EK743" s="1"/>
      <c r="EL743" s="1"/>
      <c r="EM743" s="1"/>
      <c r="EN743" s="1"/>
      <c r="EO743" s="1"/>
      <c r="EP743" s="1"/>
    </row>
    <row r="744" spans="1:14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"/>
      <c r="DM744" s="1"/>
      <c r="DN744" s="1"/>
      <c r="DO744" s="1"/>
      <c r="DP744" s="1"/>
      <c r="DQ744" s="1"/>
      <c r="DR744" s="1"/>
      <c r="DS744" s="1"/>
      <c r="DT744" s="1"/>
      <c r="DU744" s="1"/>
      <c r="DV744" s="1"/>
      <c r="DW744" s="1"/>
      <c r="DX744" s="1"/>
      <c r="DY744" s="1"/>
      <c r="DZ744" s="1"/>
      <c r="EA744" s="1"/>
      <c r="EB744" s="1"/>
      <c r="EC744" s="1"/>
      <c r="ED744" s="1"/>
      <c r="EE744" s="1"/>
      <c r="EF744" s="1"/>
      <c r="EG744" s="1"/>
      <c r="EH744" s="1"/>
      <c r="EI744" s="1"/>
      <c r="EJ744" s="1"/>
      <c r="EK744" s="1"/>
      <c r="EL744" s="1"/>
      <c r="EM744" s="1"/>
      <c r="EN744" s="1"/>
      <c r="EO744" s="1"/>
      <c r="EP744" s="1"/>
    </row>
    <row r="745" spans="1:14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"/>
      <c r="DM745" s="1"/>
      <c r="DN745" s="1"/>
      <c r="DO745" s="1"/>
      <c r="DP745" s="1"/>
      <c r="DQ745" s="1"/>
      <c r="DR745" s="1"/>
      <c r="DS745" s="1"/>
      <c r="DT745" s="1"/>
      <c r="DU745" s="1"/>
      <c r="DV745" s="1"/>
      <c r="DW745" s="1"/>
      <c r="DX745" s="1"/>
      <c r="DY745" s="1"/>
      <c r="DZ745" s="1"/>
      <c r="EA745" s="1"/>
      <c r="EB745" s="1"/>
      <c r="EC745" s="1"/>
      <c r="ED745" s="1"/>
      <c r="EE745" s="1"/>
      <c r="EF745" s="1"/>
      <c r="EG745" s="1"/>
      <c r="EH745" s="1"/>
      <c r="EI745" s="1"/>
      <c r="EJ745" s="1"/>
      <c r="EK745" s="1"/>
      <c r="EL745" s="1"/>
      <c r="EM745" s="1"/>
      <c r="EN745" s="1"/>
      <c r="EO745" s="1"/>
      <c r="EP745" s="1"/>
    </row>
    <row r="746" spans="1:1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</row>
    <row r="747" spans="1:14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"/>
      <c r="DM747" s="1"/>
      <c r="DN747" s="1"/>
      <c r="DO747" s="1"/>
      <c r="DP747" s="1"/>
      <c r="DQ747" s="1"/>
      <c r="DR747" s="1"/>
      <c r="DS747" s="1"/>
      <c r="DT747" s="1"/>
      <c r="DU747" s="1"/>
      <c r="DV747" s="1"/>
      <c r="DW747" s="1"/>
      <c r="DX747" s="1"/>
      <c r="DY747" s="1"/>
      <c r="DZ747" s="1"/>
      <c r="EA747" s="1"/>
      <c r="EB747" s="1"/>
      <c r="EC747" s="1"/>
      <c r="ED747" s="1"/>
      <c r="EE747" s="1"/>
      <c r="EF747" s="1"/>
      <c r="EG747" s="1"/>
      <c r="EH747" s="1"/>
      <c r="EI747" s="1"/>
      <c r="EJ747" s="1"/>
      <c r="EK747" s="1"/>
      <c r="EL747" s="1"/>
      <c r="EM747" s="1"/>
      <c r="EN747" s="1"/>
      <c r="EO747" s="1"/>
      <c r="EP747" s="1"/>
    </row>
    <row r="748" spans="1:14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"/>
      <c r="DM748" s="1"/>
      <c r="DN748" s="1"/>
      <c r="DO748" s="1"/>
      <c r="DP748" s="1"/>
      <c r="DQ748" s="1"/>
      <c r="DR748" s="1"/>
      <c r="DS748" s="1"/>
      <c r="DT748" s="1"/>
      <c r="DU748" s="1"/>
      <c r="DV748" s="1"/>
      <c r="DW748" s="1"/>
      <c r="DX748" s="1"/>
      <c r="DY748" s="1"/>
      <c r="DZ748" s="1"/>
      <c r="EA748" s="1"/>
      <c r="EB748" s="1"/>
      <c r="EC748" s="1"/>
      <c r="ED748" s="1"/>
      <c r="EE748" s="1"/>
      <c r="EF748" s="1"/>
      <c r="EG748" s="1"/>
      <c r="EH748" s="1"/>
      <c r="EI748" s="1"/>
      <c r="EJ748" s="1"/>
      <c r="EK748" s="1"/>
      <c r="EL748" s="1"/>
      <c r="EM748" s="1"/>
      <c r="EN748" s="1"/>
      <c r="EO748" s="1"/>
      <c r="EP748" s="1"/>
    </row>
    <row r="749" spans="1:14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"/>
      <c r="DM749" s="1"/>
      <c r="DN749" s="1"/>
      <c r="DO749" s="1"/>
      <c r="DP749" s="1"/>
      <c r="DQ749" s="1"/>
      <c r="DR749" s="1"/>
      <c r="DS749" s="1"/>
      <c r="DT749" s="1"/>
      <c r="DU749" s="1"/>
      <c r="DV749" s="1"/>
      <c r="DW749" s="1"/>
      <c r="DX749" s="1"/>
      <c r="DY749" s="1"/>
      <c r="DZ749" s="1"/>
      <c r="EA749" s="1"/>
      <c r="EB749" s="1"/>
      <c r="EC749" s="1"/>
      <c r="ED749" s="1"/>
      <c r="EE749" s="1"/>
      <c r="EF749" s="1"/>
      <c r="EG749" s="1"/>
      <c r="EH749" s="1"/>
      <c r="EI749" s="1"/>
      <c r="EJ749" s="1"/>
      <c r="EK749" s="1"/>
      <c r="EL749" s="1"/>
      <c r="EM749" s="1"/>
      <c r="EN749" s="1"/>
      <c r="EO749" s="1"/>
      <c r="EP749" s="1"/>
    </row>
    <row r="750" spans="1:14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"/>
      <c r="DM750" s="1"/>
      <c r="DN750" s="1"/>
      <c r="DO750" s="1"/>
      <c r="DP750" s="1"/>
      <c r="DQ750" s="1"/>
      <c r="DR750" s="1"/>
      <c r="DS750" s="1"/>
      <c r="DT750" s="1"/>
      <c r="DU750" s="1"/>
      <c r="DV750" s="1"/>
      <c r="DW750" s="1"/>
      <c r="DX750" s="1"/>
      <c r="DY750" s="1"/>
      <c r="DZ750" s="1"/>
      <c r="EA750" s="1"/>
      <c r="EB750" s="1"/>
      <c r="EC750" s="1"/>
      <c r="ED750" s="1"/>
      <c r="EE750" s="1"/>
      <c r="EF750" s="1"/>
      <c r="EG750" s="1"/>
      <c r="EH750" s="1"/>
      <c r="EI750" s="1"/>
      <c r="EJ750" s="1"/>
      <c r="EK750" s="1"/>
      <c r="EL750" s="1"/>
      <c r="EM750" s="1"/>
      <c r="EN750" s="1"/>
      <c r="EO750" s="1"/>
      <c r="EP750" s="1"/>
    </row>
    <row r="751" spans="1:14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"/>
      <c r="DM751" s="1"/>
      <c r="DN751" s="1"/>
      <c r="DO751" s="1"/>
      <c r="DP751" s="1"/>
      <c r="DQ751" s="1"/>
      <c r="DR751" s="1"/>
      <c r="DS751" s="1"/>
      <c r="DT751" s="1"/>
      <c r="DU751" s="1"/>
      <c r="DV751" s="1"/>
      <c r="DW751" s="1"/>
      <c r="DX751" s="1"/>
      <c r="DY751" s="1"/>
      <c r="DZ751" s="1"/>
      <c r="EA751" s="1"/>
      <c r="EB751" s="1"/>
      <c r="EC751" s="1"/>
      <c r="ED751" s="1"/>
      <c r="EE751" s="1"/>
      <c r="EF751" s="1"/>
      <c r="EG751" s="1"/>
      <c r="EH751" s="1"/>
      <c r="EI751" s="1"/>
      <c r="EJ751" s="1"/>
      <c r="EK751" s="1"/>
      <c r="EL751" s="1"/>
      <c r="EM751" s="1"/>
      <c r="EN751" s="1"/>
      <c r="EO751" s="1"/>
      <c r="EP751" s="1"/>
    </row>
    <row r="752" spans="1:14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"/>
      <c r="DM752" s="1"/>
      <c r="DN752" s="1"/>
      <c r="DO752" s="1"/>
      <c r="DP752" s="1"/>
      <c r="DQ752" s="1"/>
      <c r="DR752" s="1"/>
      <c r="DS752" s="1"/>
      <c r="DT752" s="1"/>
      <c r="DU752" s="1"/>
      <c r="DV752" s="1"/>
      <c r="DW752" s="1"/>
      <c r="DX752" s="1"/>
      <c r="DY752" s="1"/>
      <c r="DZ752" s="1"/>
      <c r="EA752" s="1"/>
      <c r="EB752" s="1"/>
      <c r="EC752" s="1"/>
      <c r="ED752" s="1"/>
      <c r="EE752" s="1"/>
      <c r="EF752" s="1"/>
      <c r="EG752" s="1"/>
      <c r="EH752" s="1"/>
      <c r="EI752" s="1"/>
      <c r="EJ752" s="1"/>
      <c r="EK752" s="1"/>
      <c r="EL752" s="1"/>
      <c r="EM752" s="1"/>
      <c r="EN752" s="1"/>
      <c r="EO752" s="1"/>
      <c r="EP752" s="1"/>
    </row>
    <row r="753" spans="1:14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"/>
      <c r="DM753" s="1"/>
      <c r="DN753" s="1"/>
      <c r="DO753" s="1"/>
      <c r="DP753" s="1"/>
      <c r="DQ753" s="1"/>
      <c r="DR753" s="1"/>
      <c r="DS753" s="1"/>
      <c r="DT753" s="1"/>
      <c r="DU753" s="1"/>
      <c r="DV753" s="1"/>
      <c r="DW753" s="1"/>
      <c r="DX753" s="1"/>
      <c r="DY753" s="1"/>
      <c r="DZ753" s="1"/>
      <c r="EA753" s="1"/>
      <c r="EB753" s="1"/>
      <c r="EC753" s="1"/>
      <c r="ED753" s="1"/>
      <c r="EE753" s="1"/>
      <c r="EF753" s="1"/>
      <c r="EG753" s="1"/>
      <c r="EH753" s="1"/>
      <c r="EI753" s="1"/>
      <c r="EJ753" s="1"/>
      <c r="EK753" s="1"/>
      <c r="EL753" s="1"/>
      <c r="EM753" s="1"/>
      <c r="EN753" s="1"/>
      <c r="EO753" s="1"/>
      <c r="EP753" s="1"/>
    </row>
    <row r="754" spans="1:14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"/>
      <c r="DM754" s="1"/>
      <c r="DN754" s="1"/>
      <c r="DO754" s="1"/>
      <c r="DP754" s="1"/>
      <c r="DQ754" s="1"/>
      <c r="DR754" s="1"/>
      <c r="DS754" s="1"/>
      <c r="DT754" s="1"/>
      <c r="DU754" s="1"/>
      <c r="DV754" s="1"/>
      <c r="DW754" s="1"/>
      <c r="DX754" s="1"/>
      <c r="DY754" s="1"/>
      <c r="DZ754" s="1"/>
      <c r="EA754" s="1"/>
      <c r="EB754" s="1"/>
      <c r="EC754" s="1"/>
      <c r="ED754" s="1"/>
      <c r="EE754" s="1"/>
      <c r="EF754" s="1"/>
      <c r="EG754" s="1"/>
      <c r="EH754" s="1"/>
      <c r="EI754" s="1"/>
      <c r="EJ754" s="1"/>
      <c r="EK754" s="1"/>
      <c r="EL754" s="1"/>
      <c r="EM754" s="1"/>
      <c r="EN754" s="1"/>
      <c r="EO754" s="1"/>
      <c r="EP754" s="1"/>
    </row>
    <row r="755" spans="1:14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"/>
      <c r="DM755" s="1"/>
      <c r="DN755" s="1"/>
      <c r="DO755" s="1"/>
      <c r="DP755" s="1"/>
      <c r="DQ755" s="1"/>
      <c r="DR755" s="1"/>
      <c r="DS755" s="1"/>
      <c r="DT755" s="1"/>
      <c r="DU755" s="1"/>
      <c r="DV755" s="1"/>
      <c r="DW755" s="1"/>
      <c r="DX755" s="1"/>
      <c r="DY755" s="1"/>
      <c r="DZ755" s="1"/>
      <c r="EA755" s="1"/>
      <c r="EB755" s="1"/>
      <c r="EC755" s="1"/>
      <c r="ED755" s="1"/>
      <c r="EE755" s="1"/>
      <c r="EF755" s="1"/>
      <c r="EG755" s="1"/>
      <c r="EH755" s="1"/>
      <c r="EI755" s="1"/>
      <c r="EJ755" s="1"/>
      <c r="EK755" s="1"/>
      <c r="EL755" s="1"/>
      <c r="EM755" s="1"/>
      <c r="EN755" s="1"/>
      <c r="EO755" s="1"/>
      <c r="EP755" s="1"/>
    </row>
    <row r="756" spans="1:14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"/>
      <c r="DM756" s="1"/>
      <c r="DN756" s="1"/>
      <c r="DO756" s="1"/>
      <c r="DP756" s="1"/>
      <c r="DQ756" s="1"/>
      <c r="DR756" s="1"/>
      <c r="DS756" s="1"/>
      <c r="DT756" s="1"/>
      <c r="DU756" s="1"/>
      <c r="DV756" s="1"/>
      <c r="DW756" s="1"/>
      <c r="DX756" s="1"/>
      <c r="DY756" s="1"/>
      <c r="DZ756" s="1"/>
      <c r="EA756" s="1"/>
      <c r="EB756" s="1"/>
      <c r="EC756" s="1"/>
      <c r="ED756" s="1"/>
      <c r="EE756" s="1"/>
      <c r="EF756" s="1"/>
      <c r="EG756" s="1"/>
      <c r="EH756" s="1"/>
      <c r="EI756" s="1"/>
      <c r="EJ756" s="1"/>
      <c r="EK756" s="1"/>
      <c r="EL756" s="1"/>
      <c r="EM756" s="1"/>
      <c r="EN756" s="1"/>
      <c r="EO756" s="1"/>
      <c r="EP756" s="1"/>
    </row>
    <row r="757" spans="1:14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"/>
      <c r="DM757" s="1"/>
      <c r="DN757" s="1"/>
      <c r="DO757" s="1"/>
      <c r="DP757" s="1"/>
      <c r="DQ757" s="1"/>
      <c r="DR757" s="1"/>
      <c r="DS757" s="1"/>
      <c r="DT757" s="1"/>
      <c r="DU757" s="1"/>
      <c r="DV757" s="1"/>
      <c r="DW757" s="1"/>
      <c r="DX757" s="1"/>
      <c r="DY757" s="1"/>
      <c r="DZ757" s="1"/>
      <c r="EA757" s="1"/>
      <c r="EB757" s="1"/>
      <c r="EC757" s="1"/>
      <c r="ED757" s="1"/>
      <c r="EE757" s="1"/>
      <c r="EF757" s="1"/>
      <c r="EG757" s="1"/>
      <c r="EH757" s="1"/>
      <c r="EI757" s="1"/>
      <c r="EJ757" s="1"/>
      <c r="EK757" s="1"/>
      <c r="EL757" s="1"/>
      <c r="EM757" s="1"/>
      <c r="EN757" s="1"/>
      <c r="EO757" s="1"/>
      <c r="EP757" s="1"/>
    </row>
    <row r="758" spans="1:14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"/>
      <c r="DM758" s="1"/>
      <c r="DN758" s="1"/>
      <c r="DO758" s="1"/>
      <c r="DP758" s="1"/>
      <c r="DQ758" s="1"/>
      <c r="DR758" s="1"/>
      <c r="DS758" s="1"/>
      <c r="DT758" s="1"/>
      <c r="DU758" s="1"/>
      <c r="DV758" s="1"/>
      <c r="DW758" s="1"/>
      <c r="DX758" s="1"/>
      <c r="DY758" s="1"/>
      <c r="DZ758" s="1"/>
      <c r="EA758" s="1"/>
      <c r="EB758" s="1"/>
      <c r="EC758" s="1"/>
      <c r="ED758" s="1"/>
      <c r="EE758" s="1"/>
      <c r="EF758" s="1"/>
      <c r="EG758" s="1"/>
      <c r="EH758" s="1"/>
      <c r="EI758" s="1"/>
      <c r="EJ758" s="1"/>
      <c r="EK758" s="1"/>
      <c r="EL758" s="1"/>
      <c r="EM758" s="1"/>
      <c r="EN758" s="1"/>
      <c r="EO758" s="1"/>
      <c r="EP758" s="1"/>
    </row>
    <row r="759" spans="1:14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"/>
      <c r="DM759" s="1"/>
      <c r="DN759" s="1"/>
      <c r="DO759" s="1"/>
      <c r="DP759" s="1"/>
      <c r="DQ759" s="1"/>
      <c r="DR759" s="1"/>
      <c r="DS759" s="1"/>
      <c r="DT759" s="1"/>
      <c r="DU759" s="1"/>
      <c r="DV759" s="1"/>
      <c r="DW759" s="1"/>
      <c r="DX759" s="1"/>
      <c r="DY759" s="1"/>
      <c r="DZ759" s="1"/>
      <c r="EA759" s="1"/>
      <c r="EB759" s="1"/>
      <c r="EC759" s="1"/>
      <c r="ED759" s="1"/>
      <c r="EE759" s="1"/>
      <c r="EF759" s="1"/>
      <c r="EG759" s="1"/>
      <c r="EH759" s="1"/>
      <c r="EI759" s="1"/>
      <c r="EJ759" s="1"/>
      <c r="EK759" s="1"/>
      <c r="EL759" s="1"/>
      <c r="EM759" s="1"/>
      <c r="EN759" s="1"/>
      <c r="EO759" s="1"/>
      <c r="EP759" s="1"/>
    </row>
    <row r="760" spans="1:14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"/>
      <c r="DM760" s="1"/>
      <c r="DN760" s="1"/>
      <c r="DO760" s="1"/>
      <c r="DP760" s="1"/>
      <c r="DQ760" s="1"/>
      <c r="DR760" s="1"/>
      <c r="DS760" s="1"/>
      <c r="DT760" s="1"/>
      <c r="DU760" s="1"/>
      <c r="DV760" s="1"/>
      <c r="DW760" s="1"/>
      <c r="DX760" s="1"/>
      <c r="DY760" s="1"/>
      <c r="DZ760" s="1"/>
      <c r="EA760" s="1"/>
      <c r="EB760" s="1"/>
      <c r="EC760" s="1"/>
      <c r="ED760" s="1"/>
      <c r="EE760" s="1"/>
      <c r="EF760" s="1"/>
      <c r="EG760" s="1"/>
      <c r="EH760" s="1"/>
      <c r="EI760" s="1"/>
      <c r="EJ760" s="1"/>
      <c r="EK760" s="1"/>
      <c r="EL760" s="1"/>
      <c r="EM760" s="1"/>
      <c r="EN760" s="1"/>
      <c r="EO760" s="1"/>
      <c r="EP760" s="1"/>
    </row>
    <row r="761" spans="1:14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"/>
      <c r="DM761" s="1"/>
      <c r="DN761" s="1"/>
      <c r="DO761" s="1"/>
      <c r="DP761" s="1"/>
      <c r="DQ761" s="1"/>
      <c r="DR761" s="1"/>
      <c r="DS761" s="1"/>
      <c r="DT761" s="1"/>
      <c r="DU761" s="1"/>
      <c r="DV761" s="1"/>
      <c r="DW761" s="1"/>
      <c r="DX761" s="1"/>
      <c r="DY761" s="1"/>
      <c r="DZ761" s="1"/>
      <c r="EA761" s="1"/>
      <c r="EB761" s="1"/>
      <c r="EC761" s="1"/>
      <c r="ED761" s="1"/>
      <c r="EE761" s="1"/>
      <c r="EF761" s="1"/>
      <c r="EG761" s="1"/>
      <c r="EH761" s="1"/>
      <c r="EI761" s="1"/>
      <c r="EJ761" s="1"/>
      <c r="EK761" s="1"/>
      <c r="EL761" s="1"/>
      <c r="EM761" s="1"/>
      <c r="EN761" s="1"/>
      <c r="EO761" s="1"/>
      <c r="EP761" s="1"/>
    </row>
    <row r="762" spans="1:14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"/>
      <c r="DM762" s="1"/>
      <c r="DN762" s="1"/>
      <c r="DO762" s="1"/>
      <c r="DP762" s="1"/>
      <c r="DQ762" s="1"/>
      <c r="DR762" s="1"/>
      <c r="DS762" s="1"/>
      <c r="DT762" s="1"/>
      <c r="DU762" s="1"/>
      <c r="DV762" s="1"/>
      <c r="DW762" s="1"/>
      <c r="DX762" s="1"/>
      <c r="DY762" s="1"/>
      <c r="DZ762" s="1"/>
      <c r="EA762" s="1"/>
      <c r="EB762" s="1"/>
      <c r="EC762" s="1"/>
      <c r="ED762" s="1"/>
      <c r="EE762" s="1"/>
      <c r="EF762" s="1"/>
      <c r="EG762" s="1"/>
      <c r="EH762" s="1"/>
      <c r="EI762" s="1"/>
      <c r="EJ762" s="1"/>
      <c r="EK762" s="1"/>
      <c r="EL762" s="1"/>
      <c r="EM762" s="1"/>
      <c r="EN762" s="1"/>
      <c r="EO762" s="1"/>
      <c r="EP762" s="1"/>
    </row>
    <row r="763" spans="1:14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"/>
      <c r="DM763" s="1"/>
      <c r="DN763" s="1"/>
      <c r="DO763" s="1"/>
      <c r="DP763" s="1"/>
      <c r="DQ763" s="1"/>
      <c r="DR763" s="1"/>
      <c r="DS763" s="1"/>
      <c r="DT763" s="1"/>
      <c r="DU763" s="1"/>
      <c r="DV763" s="1"/>
      <c r="DW763" s="1"/>
      <c r="DX763" s="1"/>
      <c r="DY763" s="1"/>
      <c r="DZ763" s="1"/>
      <c r="EA763" s="1"/>
      <c r="EB763" s="1"/>
      <c r="EC763" s="1"/>
      <c r="ED763" s="1"/>
      <c r="EE763" s="1"/>
      <c r="EF763" s="1"/>
      <c r="EG763" s="1"/>
      <c r="EH763" s="1"/>
      <c r="EI763" s="1"/>
      <c r="EJ763" s="1"/>
      <c r="EK763" s="1"/>
      <c r="EL763" s="1"/>
      <c r="EM763" s="1"/>
      <c r="EN763" s="1"/>
      <c r="EO763" s="1"/>
      <c r="EP763" s="1"/>
    </row>
    <row r="764" spans="1:14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"/>
      <c r="DM764" s="1"/>
      <c r="DN764" s="1"/>
      <c r="DO764" s="1"/>
      <c r="DP764" s="1"/>
      <c r="DQ764" s="1"/>
      <c r="DR764" s="1"/>
      <c r="DS764" s="1"/>
      <c r="DT764" s="1"/>
      <c r="DU764" s="1"/>
      <c r="DV764" s="1"/>
      <c r="DW764" s="1"/>
      <c r="DX764" s="1"/>
      <c r="DY764" s="1"/>
      <c r="DZ764" s="1"/>
      <c r="EA764" s="1"/>
      <c r="EB764" s="1"/>
      <c r="EC764" s="1"/>
      <c r="ED764" s="1"/>
      <c r="EE764" s="1"/>
      <c r="EF764" s="1"/>
      <c r="EG764" s="1"/>
      <c r="EH764" s="1"/>
      <c r="EI764" s="1"/>
      <c r="EJ764" s="1"/>
      <c r="EK764" s="1"/>
      <c r="EL764" s="1"/>
      <c r="EM764" s="1"/>
      <c r="EN764" s="1"/>
      <c r="EO764" s="1"/>
      <c r="EP764" s="1"/>
    </row>
    <row r="765" spans="1:14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"/>
      <c r="DM765" s="1"/>
      <c r="DN765" s="1"/>
      <c r="DO765" s="1"/>
      <c r="DP765" s="1"/>
      <c r="DQ765" s="1"/>
      <c r="DR765" s="1"/>
      <c r="DS765" s="1"/>
      <c r="DT765" s="1"/>
      <c r="DU765" s="1"/>
      <c r="DV765" s="1"/>
      <c r="DW765" s="1"/>
      <c r="DX765" s="1"/>
      <c r="DY765" s="1"/>
      <c r="DZ765" s="1"/>
      <c r="EA765" s="1"/>
      <c r="EB765" s="1"/>
      <c r="EC765" s="1"/>
      <c r="ED765" s="1"/>
      <c r="EE765" s="1"/>
      <c r="EF765" s="1"/>
      <c r="EG765" s="1"/>
      <c r="EH765" s="1"/>
      <c r="EI765" s="1"/>
      <c r="EJ765" s="1"/>
      <c r="EK765" s="1"/>
      <c r="EL765" s="1"/>
      <c r="EM765" s="1"/>
      <c r="EN765" s="1"/>
      <c r="EO765" s="1"/>
      <c r="EP765" s="1"/>
    </row>
    <row r="766" spans="1:14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"/>
      <c r="DM766" s="1"/>
      <c r="DN766" s="1"/>
      <c r="DO766" s="1"/>
      <c r="DP766" s="1"/>
      <c r="DQ766" s="1"/>
      <c r="DR766" s="1"/>
      <c r="DS766" s="1"/>
      <c r="DT766" s="1"/>
      <c r="DU766" s="1"/>
      <c r="DV766" s="1"/>
      <c r="DW766" s="1"/>
      <c r="DX766" s="1"/>
      <c r="DY766" s="1"/>
      <c r="DZ766" s="1"/>
      <c r="EA766" s="1"/>
      <c r="EB766" s="1"/>
      <c r="EC766" s="1"/>
      <c r="ED766" s="1"/>
      <c r="EE766" s="1"/>
      <c r="EF766" s="1"/>
      <c r="EG766" s="1"/>
      <c r="EH766" s="1"/>
      <c r="EI766" s="1"/>
      <c r="EJ766" s="1"/>
      <c r="EK766" s="1"/>
      <c r="EL766" s="1"/>
      <c r="EM766" s="1"/>
      <c r="EN766" s="1"/>
      <c r="EO766" s="1"/>
      <c r="EP766" s="1"/>
    </row>
    <row r="767" spans="1:14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"/>
      <c r="DM767" s="1"/>
      <c r="DN767" s="1"/>
      <c r="DO767" s="1"/>
      <c r="DP767" s="1"/>
      <c r="DQ767" s="1"/>
      <c r="DR767" s="1"/>
      <c r="DS767" s="1"/>
      <c r="DT767" s="1"/>
      <c r="DU767" s="1"/>
      <c r="DV767" s="1"/>
      <c r="DW767" s="1"/>
      <c r="DX767" s="1"/>
      <c r="DY767" s="1"/>
      <c r="DZ767" s="1"/>
      <c r="EA767" s="1"/>
      <c r="EB767" s="1"/>
      <c r="EC767" s="1"/>
      <c r="ED767" s="1"/>
      <c r="EE767" s="1"/>
      <c r="EF767" s="1"/>
      <c r="EG767" s="1"/>
      <c r="EH767" s="1"/>
      <c r="EI767" s="1"/>
      <c r="EJ767" s="1"/>
      <c r="EK767" s="1"/>
      <c r="EL767" s="1"/>
      <c r="EM767" s="1"/>
      <c r="EN767" s="1"/>
      <c r="EO767" s="1"/>
      <c r="EP767" s="1"/>
    </row>
    <row r="768" spans="1:14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"/>
      <c r="DM768" s="1"/>
      <c r="DN768" s="1"/>
      <c r="DO768" s="1"/>
      <c r="DP768" s="1"/>
      <c r="DQ768" s="1"/>
      <c r="DR768" s="1"/>
      <c r="DS768" s="1"/>
      <c r="DT768" s="1"/>
      <c r="DU768" s="1"/>
      <c r="DV768" s="1"/>
      <c r="DW768" s="1"/>
      <c r="DX768" s="1"/>
      <c r="DY768" s="1"/>
      <c r="DZ768" s="1"/>
      <c r="EA768" s="1"/>
      <c r="EB768" s="1"/>
      <c r="EC768" s="1"/>
      <c r="ED768" s="1"/>
      <c r="EE768" s="1"/>
      <c r="EF768" s="1"/>
      <c r="EG768" s="1"/>
      <c r="EH768" s="1"/>
      <c r="EI768" s="1"/>
      <c r="EJ768" s="1"/>
      <c r="EK768" s="1"/>
      <c r="EL768" s="1"/>
      <c r="EM768" s="1"/>
      <c r="EN768" s="1"/>
      <c r="EO768" s="1"/>
      <c r="EP768" s="1"/>
    </row>
    <row r="769" spans="1:14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"/>
      <c r="DM769" s="1"/>
      <c r="DN769" s="1"/>
      <c r="DO769" s="1"/>
      <c r="DP769" s="1"/>
      <c r="DQ769" s="1"/>
      <c r="DR769" s="1"/>
      <c r="DS769" s="1"/>
      <c r="DT769" s="1"/>
      <c r="DU769" s="1"/>
      <c r="DV769" s="1"/>
      <c r="DW769" s="1"/>
      <c r="DX769" s="1"/>
      <c r="DY769" s="1"/>
      <c r="DZ769" s="1"/>
      <c r="EA769" s="1"/>
      <c r="EB769" s="1"/>
      <c r="EC769" s="1"/>
      <c r="ED769" s="1"/>
      <c r="EE769" s="1"/>
      <c r="EF769" s="1"/>
      <c r="EG769" s="1"/>
      <c r="EH769" s="1"/>
      <c r="EI769" s="1"/>
      <c r="EJ769" s="1"/>
      <c r="EK769" s="1"/>
      <c r="EL769" s="1"/>
      <c r="EM769" s="1"/>
      <c r="EN769" s="1"/>
      <c r="EO769" s="1"/>
      <c r="EP769" s="1"/>
    </row>
    <row r="770" spans="1:14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"/>
      <c r="DM770" s="1"/>
      <c r="DN770" s="1"/>
      <c r="DO770" s="1"/>
      <c r="DP770" s="1"/>
      <c r="DQ770" s="1"/>
      <c r="DR770" s="1"/>
      <c r="DS770" s="1"/>
      <c r="DT770" s="1"/>
      <c r="DU770" s="1"/>
      <c r="DV770" s="1"/>
      <c r="DW770" s="1"/>
      <c r="DX770" s="1"/>
      <c r="DY770" s="1"/>
      <c r="DZ770" s="1"/>
      <c r="EA770" s="1"/>
      <c r="EB770" s="1"/>
      <c r="EC770" s="1"/>
      <c r="ED770" s="1"/>
      <c r="EE770" s="1"/>
      <c r="EF770" s="1"/>
      <c r="EG770" s="1"/>
      <c r="EH770" s="1"/>
      <c r="EI770" s="1"/>
      <c r="EJ770" s="1"/>
      <c r="EK770" s="1"/>
      <c r="EL770" s="1"/>
      <c r="EM770" s="1"/>
      <c r="EN770" s="1"/>
      <c r="EO770" s="1"/>
      <c r="EP770" s="1"/>
    </row>
    <row r="771" spans="1:14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</row>
    <row r="772" spans="1:14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"/>
      <c r="DM772" s="1"/>
      <c r="DN772" s="1"/>
      <c r="DO772" s="1"/>
      <c r="DP772" s="1"/>
      <c r="DQ772" s="1"/>
      <c r="DR772" s="1"/>
      <c r="DS772" s="1"/>
      <c r="DT772" s="1"/>
      <c r="DU772" s="1"/>
      <c r="DV772" s="1"/>
      <c r="DW772" s="1"/>
      <c r="DX772" s="1"/>
      <c r="DY772" s="1"/>
      <c r="DZ772" s="1"/>
      <c r="EA772" s="1"/>
      <c r="EB772" s="1"/>
      <c r="EC772" s="1"/>
      <c r="ED772" s="1"/>
      <c r="EE772" s="1"/>
      <c r="EF772" s="1"/>
      <c r="EG772" s="1"/>
      <c r="EH772" s="1"/>
      <c r="EI772" s="1"/>
      <c r="EJ772" s="1"/>
      <c r="EK772" s="1"/>
      <c r="EL772" s="1"/>
      <c r="EM772" s="1"/>
      <c r="EN772" s="1"/>
      <c r="EO772" s="1"/>
      <c r="EP772" s="1"/>
    </row>
    <row r="773" spans="1:14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"/>
      <c r="DM773" s="1"/>
      <c r="DN773" s="1"/>
      <c r="DO773" s="1"/>
      <c r="DP773" s="1"/>
      <c r="DQ773" s="1"/>
      <c r="DR773" s="1"/>
      <c r="DS773" s="1"/>
      <c r="DT773" s="1"/>
      <c r="DU773" s="1"/>
      <c r="DV773" s="1"/>
      <c r="DW773" s="1"/>
      <c r="DX773" s="1"/>
      <c r="DY773" s="1"/>
      <c r="DZ773" s="1"/>
      <c r="EA773" s="1"/>
      <c r="EB773" s="1"/>
      <c r="EC773" s="1"/>
      <c r="ED773" s="1"/>
      <c r="EE773" s="1"/>
      <c r="EF773" s="1"/>
      <c r="EG773" s="1"/>
      <c r="EH773" s="1"/>
      <c r="EI773" s="1"/>
      <c r="EJ773" s="1"/>
      <c r="EK773" s="1"/>
      <c r="EL773" s="1"/>
      <c r="EM773" s="1"/>
      <c r="EN773" s="1"/>
      <c r="EO773" s="1"/>
      <c r="EP773" s="1"/>
    </row>
    <row r="774" spans="1:14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</row>
    <row r="775" spans="1:14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"/>
      <c r="DM775" s="1"/>
      <c r="DN775" s="1"/>
      <c r="DO775" s="1"/>
      <c r="DP775" s="1"/>
      <c r="DQ775" s="1"/>
      <c r="DR775" s="1"/>
      <c r="DS775" s="1"/>
      <c r="DT775" s="1"/>
      <c r="DU775" s="1"/>
      <c r="DV775" s="1"/>
      <c r="DW775" s="1"/>
      <c r="DX775" s="1"/>
      <c r="DY775" s="1"/>
      <c r="DZ775" s="1"/>
      <c r="EA775" s="1"/>
      <c r="EB775" s="1"/>
      <c r="EC775" s="1"/>
      <c r="ED775" s="1"/>
      <c r="EE775" s="1"/>
      <c r="EF775" s="1"/>
      <c r="EG775" s="1"/>
      <c r="EH775" s="1"/>
      <c r="EI775" s="1"/>
      <c r="EJ775" s="1"/>
      <c r="EK775" s="1"/>
      <c r="EL775" s="1"/>
      <c r="EM775" s="1"/>
      <c r="EN775" s="1"/>
      <c r="EO775" s="1"/>
      <c r="EP775" s="1"/>
    </row>
    <row r="776" spans="1:14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</row>
    <row r="777" spans="1:14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"/>
      <c r="DM777" s="1"/>
      <c r="DN777" s="1"/>
      <c r="DO777" s="1"/>
      <c r="DP777" s="1"/>
      <c r="DQ777" s="1"/>
      <c r="DR777" s="1"/>
      <c r="DS777" s="1"/>
      <c r="DT777" s="1"/>
      <c r="DU777" s="1"/>
      <c r="DV777" s="1"/>
      <c r="DW777" s="1"/>
      <c r="DX777" s="1"/>
      <c r="DY777" s="1"/>
      <c r="DZ777" s="1"/>
      <c r="EA777" s="1"/>
      <c r="EB777" s="1"/>
      <c r="EC777" s="1"/>
      <c r="ED777" s="1"/>
      <c r="EE777" s="1"/>
      <c r="EF777" s="1"/>
      <c r="EG777" s="1"/>
      <c r="EH777" s="1"/>
      <c r="EI777" s="1"/>
      <c r="EJ777" s="1"/>
      <c r="EK777" s="1"/>
      <c r="EL777" s="1"/>
      <c r="EM777" s="1"/>
      <c r="EN777" s="1"/>
      <c r="EO777" s="1"/>
      <c r="EP777" s="1"/>
    </row>
    <row r="778" spans="1:14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"/>
      <c r="DM778" s="1"/>
      <c r="DN778" s="1"/>
      <c r="DO778" s="1"/>
      <c r="DP778" s="1"/>
      <c r="DQ778" s="1"/>
      <c r="DR778" s="1"/>
      <c r="DS778" s="1"/>
      <c r="DT778" s="1"/>
      <c r="DU778" s="1"/>
      <c r="DV778" s="1"/>
      <c r="DW778" s="1"/>
      <c r="DX778" s="1"/>
      <c r="DY778" s="1"/>
      <c r="DZ778" s="1"/>
      <c r="EA778" s="1"/>
      <c r="EB778" s="1"/>
      <c r="EC778" s="1"/>
      <c r="ED778" s="1"/>
      <c r="EE778" s="1"/>
      <c r="EF778" s="1"/>
      <c r="EG778" s="1"/>
      <c r="EH778" s="1"/>
      <c r="EI778" s="1"/>
      <c r="EJ778" s="1"/>
      <c r="EK778" s="1"/>
      <c r="EL778" s="1"/>
      <c r="EM778" s="1"/>
      <c r="EN778" s="1"/>
      <c r="EO778" s="1"/>
      <c r="EP778" s="1"/>
    </row>
    <row r="779" spans="1:14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"/>
      <c r="DM779" s="1"/>
      <c r="DN779" s="1"/>
      <c r="DO779" s="1"/>
      <c r="DP779" s="1"/>
      <c r="DQ779" s="1"/>
      <c r="DR779" s="1"/>
      <c r="DS779" s="1"/>
      <c r="DT779" s="1"/>
      <c r="DU779" s="1"/>
      <c r="DV779" s="1"/>
      <c r="DW779" s="1"/>
      <c r="DX779" s="1"/>
      <c r="DY779" s="1"/>
      <c r="DZ779" s="1"/>
      <c r="EA779" s="1"/>
      <c r="EB779" s="1"/>
      <c r="EC779" s="1"/>
      <c r="ED779" s="1"/>
      <c r="EE779" s="1"/>
      <c r="EF779" s="1"/>
      <c r="EG779" s="1"/>
      <c r="EH779" s="1"/>
      <c r="EI779" s="1"/>
      <c r="EJ779" s="1"/>
      <c r="EK779" s="1"/>
      <c r="EL779" s="1"/>
      <c r="EM779" s="1"/>
      <c r="EN779" s="1"/>
      <c r="EO779" s="1"/>
      <c r="EP779" s="1"/>
    </row>
    <row r="780" spans="1:14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"/>
      <c r="DM780" s="1"/>
      <c r="DN780" s="1"/>
      <c r="DO780" s="1"/>
      <c r="DP780" s="1"/>
      <c r="DQ780" s="1"/>
      <c r="DR780" s="1"/>
      <c r="DS780" s="1"/>
      <c r="DT780" s="1"/>
      <c r="DU780" s="1"/>
      <c r="DV780" s="1"/>
      <c r="DW780" s="1"/>
      <c r="DX780" s="1"/>
      <c r="DY780" s="1"/>
      <c r="DZ780" s="1"/>
      <c r="EA780" s="1"/>
      <c r="EB780" s="1"/>
      <c r="EC780" s="1"/>
      <c r="ED780" s="1"/>
      <c r="EE780" s="1"/>
      <c r="EF780" s="1"/>
      <c r="EG780" s="1"/>
      <c r="EH780" s="1"/>
      <c r="EI780" s="1"/>
      <c r="EJ780" s="1"/>
      <c r="EK780" s="1"/>
      <c r="EL780" s="1"/>
      <c r="EM780" s="1"/>
      <c r="EN780" s="1"/>
      <c r="EO780" s="1"/>
      <c r="EP780" s="1"/>
    </row>
    <row r="781" spans="1:14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"/>
      <c r="DM781" s="1"/>
      <c r="DN781" s="1"/>
      <c r="DO781" s="1"/>
      <c r="DP781" s="1"/>
      <c r="DQ781" s="1"/>
      <c r="DR781" s="1"/>
      <c r="DS781" s="1"/>
      <c r="DT781" s="1"/>
      <c r="DU781" s="1"/>
      <c r="DV781" s="1"/>
      <c r="DW781" s="1"/>
      <c r="DX781" s="1"/>
      <c r="DY781" s="1"/>
      <c r="DZ781" s="1"/>
      <c r="EA781" s="1"/>
      <c r="EB781" s="1"/>
      <c r="EC781" s="1"/>
      <c r="ED781" s="1"/>
      <c r="EE781" s="1"/>
      <c r="EF781" s="1"/>
      <c r="EG781" s="1"/>
      <c r="EH781" s="1"/>
      <c r="EI781" s="1"/>
      <c r="EJ781" s="1"/>
      <c r="EK781" s="1"/>
      <c r="EL781" s="1"/>
      <c r="EM781" s="1"/>
      <c r="EN781" s="1"/>
      <c r="EO781" s="1"/>
      <c r="EP781" s="1"/>
    </row>
    <row r="782" spans="1:14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"/>
      <c r="DM782" s="1"/>
      <c r="DN782" s="1"/>
      <c r="DO782" s="1"/>
      <c r="DP782" s="1"/>
      <c r="DQ782" s="1"/>
      <c r="DR782" s="1"/>
      <c r="DS782" s="1"/>
      <c r="DT782" s="1"/>
      <c r="DU782" s="1"/>
      <c r="DV782" s="1"/>
      <c r="DW782" s="1"/>
      <c r="DX782" s="1"/>
      <c r="DY782" s="1"/>
      <c r="DZ782" s="1"/>
      <c r="EA782" s="1"/>
      <c r="EB782" s="1"/>
      <c r="EC782" s="1"/>
      <c r="ED782" s="1"/>
      <c r="EE782" s="1"/>
      <c r="EF782" s="1"/>
      <c r="EG782" s="1"/>
      <c r="EH782" s="1"/>
      <c r="EI782" s="1"/>
      <c r="EJ782" s="1"/>
      <c r="EK782" s="1"/>
      <c r="EL782" s="1"/>
      <c r="EM782" s="1"/>
      <c r="EN782" s="1"/>
      <c r="EO782" s="1"/>
      <c r="EP782" s="1"/>
    </row>
    <row r="783" spans="1:14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"/>
      <c r="DM783" s="1"/>
      <c r="DN783" s="1"/>
      <c r="DO783" s="1"/>
      <c r="DP783" s="1"/>
      <c r="DQ783" s="1"/>
      <c r="DR783" s="1"/>
      <c r="DS783" s="1"/>
      <c r="DT783" s="1"/>
      <c r="DU783" s="1"/>
      <c r="DV783" s="1"/>
      <c r="DW783" s="1"/>
      <c r="DX783" s="1"/>
      <c r="DY783" s="1"/>
      <c r="DZ783" s="1"/>
      <c r="EA783" s="1"/>
      <c r="EB783" s="1"/>
      <c r="EC783" s="1"/>
      <c r="ED783" s="1"/>
      <c r="EE783" s="1"/>
      <c r="EF783" s="1"/>
      <c r="EG783" s="1"/>
      <c r="EH783" s="1"/>
      <c r="EI783" s="1"/>
      <c r="EJ783" s="1"/>
      <c r="EK783" s="1"/>
      <c r="EL783" s="1"/>
      <c r="EM783" s="1"/>
      <c r="EN783" s="1"/>
      <c r="EO783" s="1"/>
      <c r="EP783" s="1"/>
    </row>
    <row r="784" spans="1:14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"/>
      <c r="DM784" s="1"/>
      <c r="DN784" s="1"/>
      <c r="DO784" s="1"/>
      <c r="DP784" s="1"/>
      <c r="DQ784" s="1"/>
      <c r="DR784" s="1"/>
      <c r="DS784" s="1"/>
      <c r="DT784" s="1"/>
      <c r="DU784" s="1"/>
      <c r="DV784" s="1"/>
      <c r="DW784" s="1"/>
      <c r="DX784" s="1"/>
      <c r="DY784" s="1"/>
      <c r="DZ784" s="1"/>
      <c r="EA784" s="1"/>
      <c r="EB784" s="1"/>
      <c r="EC784" s="1"/>
      <c r="ED784" s="1"/>
      <c r="EE784" s="1"/>
      <c r="EF784" s="1"/>
      <c r="EG784" s="1"/>
      <c r="EH784" s="1"/>
      <c r="EI784" s="1"/>
      <c r="EJ784" s="1"/>
      <c r="EK784" s="1"/>
      <c r="EL784" s="1"/>
      <c r="EM784" s="1"/>
      <c r="EN784" s="1"/>
      <c r="EO784" s="1"/>
      <c r="EP784" s="1"/>
    </row>
    <row r="785" spans="1:14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"/>
      <c r="DM785" s="1"/>
      <c r="DN785" s="1"/>
      <c r="DO785" s="1"/>
      <c r="DP785" s="1"/>
      <c r="DQ785" s="1"/>
      <c r="DR785" s="1"/>
      <c r="DS785" s="1"/>
      <c r="DT785" s="1"/>
      <c r="DU785" s="1"/>
      <c r="DV785" s="1"/>
      <c r="DW785" s="1"/>
      <c r="DX785" s="1"/>
      <c r="DY785" s="1"/>
      <c r="DZ785" s="1"/>
      <c r="EA785" s="1"/>
      <c r="EB785" s="1"/>
      <c r="EC785" s="1"/>
      <c r="ED785" s="1"/>
      <c r="EE785" s="1"/>
      <c r="EF785" s="1"/>
      <c r="EG785" s="1"/>
      <c r="EH785" s="1"/>
      <c r="EI785" s="1"/>
      <c r="EJ785" s="1"/>
      <c r="EK785" s="1"/>
      <c r="EL785" s="1"/>
      <c r="EM785" s="1"/>
      <c r="EN785" s="1"/>
      <c r="EO785" s="1"/>
      <c r="EP785" s="1"/>
    </row>
    <row r="786" spans="1:14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"/>
      <c r="DM786" s="1"/>
      <c r="DN786" s="1"/>
      <c r="DO786" s="1"/>
      <c r="DP786" s="1"/>
      <c r="DQ786" s="1"/>
      <c r="DR786" s="1"/>
      <c r="DS786" s="1"/>
      <c r="DT786" s="1"/>
      <c r="DU786" s="1"/>
      <c r="DV786" s="1"/>
      <c r="DW786" s="1"/>
      <c r="DX786" s="1"/>
      <c r="DY786" s="1"/>
      <c r="DZ786" s="1"/>
      <c r="EA786" s="1"/>
      <c r="EB786" s="1"/>
      <c r="EC786" s="1"/>
      <c r="ED786" s="1"/>
      <c r="EE786" s="1"/>
      <c r="EF786" s="1"/>
      <c r="EG786" s="1"/>
      <c r="EH786" s="1"/>
      <c r="EI786" s="1"/>
      <c r="EJ786" s="1"/>
      <c r="EK786" s="1"/>
      <c r="EL786" s="1"/>
      <c r="EM786" s="1"/>
      <c r="EN786" s="1"/>
      <c r="EO786" s="1"/>
      <c r="EP786" s="1"/>
    </row>
    <row r="787" spans="1:14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"/>
      <c r="DM787" s="1"/>
      <c r="DN787" s="1"/>
      <c r="DO787" s="1"/>
      <c r="DP787" s="1"/>
      <c r="DQ787" s="1"/>
      <c r="DR787" s="1"/>
      <c r="DS787" s="1"/>
      <c r="DT787" s="1"/>
      <c r="DU787" s="1"/>
      <c r="DV787" s="1"/>
      <c r="DW787" s="1"/>
      <c r="DX787" s="1"/>
      <c r="DY787" s="1"/>
      <c r="DZ787" s="1"/>
      <c r="EA787" s="1"/>
      <c r="EB787" s="1"/>
      <c r="EC787" s="1"/>
      <c r="ED787" s="1"/>
      <c r="EE787" s="1"/>
      <c r="EF787" s="1"/>
      <c r="EG787" s="1"/>
      <c r="EH787" s="1"/>
      <c r="EI787" s="1"/>
      <c r="EJ787" s="1"/>
      <c r="EK787" s="1"/>
      <c r="EL787" s="1"/>
      <c r="EM787" s="1"/>
      <c r="EN787" s="1"/>
      <c r="EO787" s="1"/>
      <c r="EP787" s="1"/>
    </row>
    <row r="788" spans="1:14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"/>
      <c r="DM788" s="1"/>
      <c r="DN788" s="1"/>
      <c r="DO788" s="1"/>
      <c r="DP788" s="1"/>
      <c r="DQ788" s="1"/>
      <c r="DR788" s="1"/>
      <c r="DS788" s="1"/>
      <c r="DT788" s="1"/>
      <c r="DU788" s="1"/>
      <c r="DV788" s="1"/>
      <c r="DW788" s="1"/>
      <c r="DX788" s="1"/>
      <c r="DY788" s="1"/>
      <c r="DZ788" s="1"/>
      <c r="EA788" s="1"/>
      <c r="EB788" s="1"/>
      <c r="EC788" s="1"/>
      <c r="ED788" s="1"/>
      <c r="EE788" s="1"/>
      <c r="EF788" s="1"/>
      <c r="EG788" s="1"/>
      <c r="EH788" s="1"/>
      <c r="EI788" s="1"/>
      <c r="EJ788" s="1"/>
      <c r="EK788" s="1"/>
      <c r="EL788" s="1"/>
      <c r="EM788" s="1"/>
      <c r="EN788" s="1"/>
      <c r="EO788" s="1"/>
      <c r="EP788" s="1"/>
    </row>
    <row r="789" spans="1:14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"/>
      <c r="DM789" s="1"/>
      <c r="DN789" s="1"/>
      <c r="DO789" s="1"/>
      <c r="DP789" s="1"/>
      <c r="DQ789" s="1"/>
      <c r="DR789" s="1"/>
      <c r="DS789" s="1"/>
      <c r="DT789" s="1"/>
      <c r="DU789" s="1"/>
      <c r="DV789" s="1"/>
      <c r="DW789" s="1"/>
      <c r="DX789" s="1"/>
      <c r="DY789" s="1"/>
      <c r="DZ789" s="1"/>
      <c r="EA789" s="1"/>
      <c r="EB789" s="1"/>
      <c r="EC789" s="1"/>
      <c r="ED789" s="1"/>
      <c r="EE789" s="1"/>
      <c r="EF789" s="1"/>
      <c r="EG789" s="1"/>
      <c r="EH789" s="1"/>
      <c r="EI789" s="1"/>
      <c r="EJ789" s="1"/>
      <c r="EK789" s="1"/>
      <c r="EL789" s="1"/>
      <c r="EM789" s="1"/>
      <c r="EN789" s="1"/>
      <c r="EO789" s="1"/>
      <c r="EP789" s="1"/>
    </row>
    <row r="790" spans="1:14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"/>
      <c r="DM790" s="1"/>
      <c r="DN790" s="1"/>
      <c r="DO790" s="1"/>
      <c r="DP790" s="1"/>
      <c r="DQ790" s="1"/>
      <c r="DR790" s="1"/>
      <c r="DS790" s="1"/>
      <c r="DT790" s="1"/>
      <c r="DU790" s="1"/>
      <c r="DV790" s="1"/>
      <c r="DW790" s="1"/>
      <c r="DX790" s="1"/>
      <c r="DY790" s="1"/>
      <c r="DZ790" s="1"/>
      <c r="EA790" s="1"/>
      <c r="EB790" s="1"/>
      <c r="EC790" s="1"/>
      <c r="ED790" s="1"/>
      <c r="EE790" s="1"/>
      <c r="EF790" s="1"/>
      <c r="EG790" s="1"/>
      <c r="EH790" s="1"/>
      <c r="EI790" s="1"/>
      <c r="EJ790" s="1"/>
      <c r="EK790" s="1"/>
      <c r="EL790" s="1"/>
      <c r="EM790" s="1"/>
      <c r="EN790" s="1"/>
      <c r="EO790" s="1"/>
      <c r="EP790" s="1"/>
    </row>
    <row r="791" spans="1:14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"/>
      <c r="DM791" s="1"/>
      <c r="DN791" s="1"/>
      <c r="DO791" s="1"/>
      <c r="DP791" s="1"/>
      <c r="DQ791" s="1"/>
      <c r="DR791" s="1"/>
      <c r="DS791" s="1"/>
      <c r="DT791" s="1"/>
      <c r="DU791" s="1"/>
      <c r="DV791" s="1"/>
      <c r="DW791" s="1"/>
      <c r="DX791" s="1"/>
      <c r="DY791" s="1"/>
      <c r="DZ791" s="1"/>
      <c r="EA791" s="1"/>
      <c r="EB791" s="1"/>
      <c r="EC791" s="1"/>
      <c r="ED791" s="1"/>
      <c r="EE791" s="1"/>
      <c r="EF791" s="1"/>
      <c r="EG791" s="1"/>
      <c r="EH791" s="1"/>
      <c r="EI791" s="1"/>
      <c r="EJ791" s="1"/>
      <c r="EK791" s="1"/>
      <c r="EL791" s="1"/>
      <c r="EM791" s="1"/>
      <c r="EN791" s="1"/>
      <c r="EO791" s="1"/>
      <c r="EP791" s="1"/>
    </row>
    <row r="792" spans="1:14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"/>
      <c r="DM792" s="1"/>
      <c r="DN792" s="1"/>
      <c r="DO792" s="1"/>
      <c r="DP792" s="1"/>
      <c r="DQ792" s="1"/>
      <c r="DR792" s="1"/>
      <c r="DS792" s="1"/>
      <c r="DT792" s="1"/>
      <c r="DU792" s="1"/>
      <c r="DV792" s="1"/>
      <c r="DW792" s="1"/>
      <c r="DX792" s="1"/>
      <c r="DY792" s="1"/>
      <c r="DZ792" s="1"/>
      <c r="EA792" s="1"/>
      <c r="EB792" s="1"/>
      <c r="EC792" s="1"/>
      <c r="ED792" s="1"/>
      <c r="EE792" s="1"/>
      <c r="EF792" s="1"/>
      <c r="EG792" s="1"/>
      <c r="EH792" s="1"/>
      <c r="EI792" s="1"/>
      <c r="EJ792" s="1"/>
      <c r="EK792" s="1"/>
      <c r="EL792" s="1"/>
      <c r="EM792" s="1"/>
      <c r="EN792" s="1"/>
      <c r="EO792" s="1"/>
      <c r="EP792" s="1"/>
    </row>
    <row r="793" spans="1:14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"/>
      <c r="DM793" s="1"/>
      <c r="DN793" s="1"/>
      <c r="DO793" s="1"/>
      <c r="DP793" s="1"/>
      <c r="DQ793" s="1"/>
      <c r="DR793" s="1"/>
      <c r="DS793" s="1"/>
      <c r="DT793" s="1"/>
      <c r="DU793" s="1"/>
      <c r="DV793" s="1"/>
      <c r="DW793" s="1"/>
      <c r="DX793" s="1"/>
      <c r="DY793" s="1"/>
      <c r="DZ793" s="1"/>
      <c r="EA793" s="1"/>
      <c r="EB793" s="1"/>
      <c r="EC793" s="1"/>
      <c r="ED793" s="1"/>
      <c r="EE793" s="1"/>
      <c r="EF793" s="1"/>
      <c r="EG793" s="1"/>
      <c r="EH793" s="1"/>
      <c r="EI793" s="1"/>
      <c r="EJ793" s="1"/>
      <c r="EK793" s="1"/>
      <c r="EL793" s="1"/>
      <c r="EM793" s="1"/>
      <c r="EN793" s="1"/>
      <c r="EO793" s="1"/>
      <c r="EP793" s="1"/>
    </row>
    <row r="794" spans="1:14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"/>
      <c r="DM794" s="1"/>
      <c r="DN794" s="1"/>
      <c r="DO794" s="1"/>
      <c r="DP794" s="1"/>
      <c r="DQ794" s="1"/>
      <c r="DR794" s="1"/>
      <c r="DS794" s="1"/>
      <c r="DT794" s="1"/>
      <c r="DU794" s="1"/>
      <c r="DV794" s="1"/>
      <c r="DW794" s="1"/>
      <c r="DX794" s="1"/>
      <c r="DY794" s="1"/>
      <c r="DZ794" s="1"/>
      <c r="EA794" s="1"/>
      <c r="EB794" s="1"/>
      <c r="EC794" s="1"/>
      <c r="ED794" s="1"/>
      <c r="EE794" s="1"/>
      <c r="EF794" s="1"/>
      <c r="EG794" s="1"/>
      <c r="EH794" s="1"/>
      <c r="EI794" s="1"/>
      <c r="EJ794" s="1"/>
      <c r="EK794" s="1"/>
      <c r="EL794" s="1"/>
      <c r="EM794" s="1"/>
      <c r="EN794" s="1"/>
      <c r="EO794" s="1"/>
      <c r="EP794" s="1"/>
    </row>
    <row r="795" spans="1:14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"/>
      <c r="DM795" s="1"/>
      <c r="DN795" s="1"/>
      <c r="DO795" s="1"/>
      <c r="DP795" s="1"/>
      <c r="DQ795" s="1"/>
      <c r="DR795" s="1"/>
      <c r="DS795" s="1"/>
      <c r="DT795" s="1"/>
      <c r="DU795" s="1"/>
      <c r="DV795" s="1"/>
      <c r="DW795" s="1"/>
      <c r="DX795" s="1"/>
      <c r="DY795" s="1"/>
      <c r="DZ795" s="1"/>
      <c r="EA795" s="1"/>
      <c r="EB795" s="1"/>
      <c r="EC795" s="1"/>
      <c r="ED795" s="1"/>
      <c r="EE795" s="1"/>
      <c r="EF795" s="1"/>
      <c r="EG795" s="1"/>
      <c r="EH795" s="1"/>
      <c r="EI795" s="1"/>
      <c r="EJ795" s="1"/>
      <c r="EK795" s="1"/>
      <c r="EL795" s="1"/>
      <c r="EM795" s="1"/>
      <c r="EN795" s="1"/>
      <c r="EO795" s="1"/>
      <c r="EP795" s="1"/>
    </row>
    <row r="796" spans="1:14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"/>
      <c r="DM796" s="1"/>
      <c r="DN796" s="1"/>
      <c r="DO796" s="1"/>
      <c r="DP796" s="1"/>
      <c r="DQ796" s="1"/>
      <c r="DR796" s="1"/>
      <c r="DS796" s="1"/>
      <c r="DT796" s="1"/>
      <c r="DU796" s="1"/>
      <c r="DV796" s="1"/>
      <c r="DW796" s="1"/>
      <c r="DX796" s="1"/>
      <c r="DY796" s="1"/>
      <c r="DZ796" s="1"/>
      <c r="EA796" s="1"/>
      <c r="EB796" s="1"/>
      <c r="EC796" s="1"/>
      <c r="ED796" s="1"/>
      <c r="EE796" s="1"/>
      <c r="EF796" s="1"/>
      <c r="EG796" s="1"/>
      <c r="EH796" s="1"/>
      <c r="EI796" s="1"/>
      <c r="EJ796" s="1"/>
      <c r="EK796" s="1"/>
      <c r="EL796" s="1"/>
      <c r="EM796" s="1"/>
      <c r="EN796" s="1"/>
      <c r="EO796" s="1"/>
      <c r="EP796" s="1"/>
    </row>
    <row r="797" spans="1:14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"/>
      <c r="DM797" s="1"/>
      <c r="DN797" s="1"/>
      <c r="DO797" s="1"/>
      <c r="DP797" s="1"/>
      <c r="DQ797" s="1"/>
      <c r="DR797" s="1"/>
      <c r="DS797" s="1"/>
      <c r="DT797" s="1"/>
      <c r="DU797" s="1"/>
      <c r="DV797" s="1"/>
      <c r="DW797" s="1"/>
      <c r="DX797" s="1"/>
      <c r="DY797" s="1"/>
      <c r="DZ797" s="1"/>
      <c r="EA797" s="1"/>
      <c r="EB797" s="1"/>
      <c r="EC797" s="1"/>
      <c r="ED797" s="1"/>
      <c r="EE797" s="1"/>
      <c r="EF797" s="1"/>
      <c r="EG797" s="1"/>
      <c r="EH797" s="1"/>
      <c r="EI797" s="1"/>
      <c r="EJ797" s="1"/>
      <c r="EK797" s="1"/>
      <c r="EL797" s="1"/>
      <c r="EM797" s="1"/>
      <c r="EN797" s="1"/>
      <c r="EO797" s="1"/>
      <c r="EP797" s="1"/>
    </row>
    <row r="798" spans="1:14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"/>
      <c r="DM798" s="1"/>
      <c r="DN798" s="1"/>
      <c r="DO798" s="1"/>
      <c r="DP798" s="1"/>
      <c r="DQ798" s="1"/>
      <c r="DR798" s="1"/>
      <c r="DS798" s="1"/>
      <c r="DT798" s="1"/>
      <c r="DU798" s="1"/>
      <c r="DV798" s="1"/>
      <c r="DW798" s="1"/>
      <c r="DX798" s="1"/>
      <c r="DY798" s="1"/>
      <c r="DZ798" s="1"/>
      <c r="EA798" s="1"/>
      <c r="EB798" s="1"/>
      <c r="EC798" s="1"/>
      <c r="ED798" s="1"/>
      <c r="EE798" s="1"/>
      <c r="EF798" s="1"/>
      <c r="EG798" s="1"/>
      <c r="EH798" s="1"/>
      <c r="EI798" s="1"/>
      <c r="EJ798" s="1"/>
      <c r="EK798" s="1"/>
      <c r="EL798" s="1"/>
      <c r="EM798" s="1"/>
      <c r="EN798" s="1"/>
      <c r="EO798" s="1"/>
      <c r="EP798" s="1"/>
    </row>
    <row r="799" spans="1:14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</row>
    <row r="800" spans="1:14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"/>
      <c r="DM800" s="1"/>
      <c r="DN800" s="1"/>
      <c r="DO800" s="1"/>
      <c r="DP800" s="1"/>
      <c r="DQ800" s="1"/>
      <c r="DR800" s="1"/>
      <c r="DS800" s="1"/>
      <c r="DT800" s="1"/>
      <c r="DU800" s="1"/>
      <c r="DV800" s="1"/>
      <c r="DW800" s="1"/>
      <c r="DX800" s="1"/>
      <c r="DY800" s="1"/>
      <c r="DZ800" s="1"/>
      <c r="EA800" s="1"/>
      <c r="EB800" s="1"/>
      <c r="EC800" s="1"/>
      <c r="ED800" s="1"/>
      <c r="EE800" s="1"/>
      <c r="EF800" s="1"/>
      <c r="EG800" s="1"/>
      <c r="EH800" s="1"/>
      <c r="EI800" s="1"/>
      <c r="EJ800" s="1"/>
      <c r="EK800" s="1"/>
      <c r="EL800" s="1"/>
      <c r="EM800" s="1"/>
      <c r="EN800" s="1"/>
      <c r="EO800" s="1"/>
      <c r="EP800" s="1"/>
    </row>
    <row r="801" spans="1:14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"/>
      <c r="DM801" s="1"/>
      <c r="DN801" s="1"/>
      <c r="DO801" s="1"/>
      <c r="DP801" s="1"/>
      <c r="DQ801" s="1"/>
      <c r="DR801" s="1"/>
      <c r="DS801" s="1"/>
      <c r="DT801" s="1"/>
      <c r="DU801" s="1"/>
      <c r="DV801" s="1"/>
      <c r="DW801" s="1"/>
      <c r="DX801" s="1"/>
      <c r="DY801" s="1"/>
      <c r="DZ801" s="1"/>
      <c r="EA801" s="1"/>
      <c r="EB801" s="1"/>
      <c r="EC801" s="1"/>
      <c r="ED801" s="1"/>
      <c r="EE801" s="1"/>
      <c r="EF801" s="1"/>
      <c r="EG801" s="1"/>
      <c r="EH801" s="1"/>
      <c r="EI801" s="1"/>
      <c r="EJ801" s="1"/>
      <c r="EK801" s="1"/>
      <c r="EL801" s="1"/>
      <c r="EM801" s="1"/>
      <c r="EN801" s="1"/>
      <c r="EO801" s="1"/>
      <c r="EP801" s="1"/>
    </row>
    <row r="802" spans="1:14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"/>
      <c r="DM802" s="1"/>
      <c r="DN802" s="1"/>
      <c r="DO802" s="1"/>
      <c r="DP802" s="1"/>
      <c r="DQ802" s="1"/>
      <c r="DR802" s="1"/>
      <c r="DS802" s="1"/>
      <c r="DT802" s="1"/>
      <c r="DU802" s="1"/>
      <c r="DV802" s="1"/>
      <c r="DW802" s="1"/>
      <c r="DX802" s="1"/>
      <c r="DY802" s="1"/>
      <c r="DZ802" s="1"/>
      <c r="EA802" s="1"/>
      <c r="EB802" s="1"/>
      <c r="EC802" s="1"/>
      <c r="ED802" s="1"/>
      <c r="EE802" s="1"/>
      <c r="EF802" s="1"/>
      <c r="EG802" s="1"/>
      <c r="EH802" s="1"/>
      <c r="EI802" s="1"/>
      <c r="EJ802" s="1"/>
      <c r="EK802" s="1"/>
      <c r="EL802" s="1"/>
      <c r="EM802" s="1"/>
      <c r="EN802" s="1"/>
      <c r="EO802" s="1"/>
      <c r="EP802" s="1"/>
    </row>
    <row r="803" spans="1:14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"/>
      <c r="DM803" s="1"/>
      <c r="DN803" s="1"/>
      <c r="DO803" s="1"/>
      <c r="DP803" s="1"/>
      <c r="DQ803" s="1"/>
      <c r="DR803" s="1"/>
      <c r="DS803" s="1"/>
      <c r="DT803" s="1"/>
      <c r="DU803" s="1"/>
      <c r="DV803" s="1"/>
      <c r="DW803" s="1"/>
      <c r="DX803" s="1"/>
      <c r="DY803" s="1"/>
      <c r="DZ803" s="1"/>
      <c r="EA803" s="1"/>
      <c r="EB803" s="1"/>
      <c r="EC803" s="1"/>
      <c r="ED803" s="1"/>
      <c r="EE803" s="1"/>
      <c r="EF803" s="1"/>
      <c r="EG803" s="1"/>
      <c r="EH803" s="1"/>
      <c r="EI803" s="1"/>
      <c r="EJ803" s="1"/>
      <c r="EK803" s="1"/>
      <c r="EL803" s="1"/>
      <c r="EM803" s="1"/>
      <c r="EN803" s="1"/>
      <c r="EO803" s="1"/>
      <c r="EP803" s="1"/>
    </row>
    <row r="804" spans="1:14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"/>
      <c r="DM804" s="1"/>
      <c r="DN804" s="1"/>
      <c r="DO804" s="1"/>
      <c r="DP804" s="1"/>
      <c r="DQ804" s="1"/>
      <c r="DR804" s="1"/>
      <c r="DS804" s="1"/>
      <c r="DT804" s="1"/>
      <c r="DU804" s="1"/>
      <c r="DV804" s="1"/>
      <c r="DW804" s="1"/>
      <c r="DX804" s="1"/>
      <c r="DY804" s="1"/>
      <c r="DZ804" s="1"/>
      <c r="EA804" s="1"/>
      <c r="EB804" s="1"/>
      <c r="EC804" s="1"/>
      <c r="ED804" s="1"/>
      <c r="EE804" s="1"/>
      <c r="EF804" s="1"/>
      <c r="EG804" s="1"/>
      <c r="EH804" s="1"/>
      <c r="EI804" s="1"/>
      <c r="EJ804" s="1"/>
      <c r="EK804" s="1"/>
      <c r="EL804" s="1"/>
      <c r="EM804" s="1"/>
      <c r="EN804" s="1"/>
      <c r="EO804" s="1"/>
      <c r="EP804" s="1"/>
    </row>
    <row r="805" spans="1:14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"/>
      <c r="DM805" s="1"/>
      <c r="DN805" s="1"/>
      <c r="DO805" s="1"/>
      <c r="DP805" s="1"/>
      <c r="DQ805" s="1"/>
      <c r="DR805" s="1"/>
      <c r="DS805" s="1"/>
      <c r="DT805" s="1"/>
      <c r="DU805" s="1"/>
      <c r="DV805" s="1"/>
      <c r="DW805" s="1"/>
      <c r="DX805" s="1"/>
      <c r="DY805" s="1"/>
      <c r="DZ805" s="1"/>
      <c r="EA805" s="1"/>
      <c r="EB805" s="1"/>
      <c r="EC805" s="1"/>
      <c r="ED805" s="1"/>
      <c r="EE805" s="1"/>
      <c r="EF805" s="1"/>
      <c r="EG805" s="1"/>
      <c r="EH805" s="1"/>
      <c r="EI805" s="1"/>
      <c r="EJ805" s="1"/>
      <c r="EK805" s="1"/>
      <c r="EL805" s="1"/>
      <c r="EM805" s="1"/>
      <c r="EN805" s="1"/>
      <c r="EO805" s="1"/>
      <c r="EP805" s="1"/>
    </row>
    <row r="806" spans="1:14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</row>
    <row r="807" spans="1:14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"/>
      <c r="DM807" s="1"/>
      <c r="DN807" s="1"/>
      <c r="DO807" s="1"/>
      <c r="DP807" s="1"/>
      <c r="DQ807" s="1"/>
      <c r="DR807" s="1"/>
      <c r="DS807" s="1"/>
      <c r="DT807" s="1"/>
      <c r="DU807" s="1"/>
      <c r="DV807" s="1"/>
      <c r="DW807" s="1"/>
      <c r="DX807" s="1"/>
      <c r="DY807" s="1"/>
      <c r="DZ807" s="1"/>
      <c r="EA807" s="1"/>
      <c r="EB807" s="1"/>
      <c r="EC807" s="1"/>
      <c r="ED807" s="1"/>
      <c r="EE807" s="1"/>
      <c r="EF807" s="1"/>
      <c r="EG807" s="1"/>
      <c r="EH807" s="1"/>
      <c r="EI807" s="1"/>
      <c r="EJ807" s="1"/>
      <c r="EK807" s="1"/>
      <c r="EL807" s="1"/>
      <c r="EM807" s="1"/>
      <c r="EN807" s="1"/>
      <c r="EO807" s="1"/>
      <c r="EP807" s="1"/>
    </row>
    <row r="808" spans="1:14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"/>
      <c r="DM808" s="1"/>
      <c r="DN808" s="1"/>
      <c r="DO808" s="1"/>
      <c r="DP808" s="1"/>
      <c r="DQ808" s="1"/>
      <c r="DR808" s="1"/>
      <c r="DS808" s="1"/>
      <c r="DT808" s="1"/>
      <c r="DU808" s="1"/>
      <c r="DV808" s="1"/>
      <c r="DW808" s="1"/>
      <c r="DX808" s="1"/>
      <c r="DY808" s="1"/>
      <c r="DZ808" s="1"/>
      <c r="EA808" s="1"/>
      <c r="EB808" s="1"/>
      <c r="EC808" s="1"/>
      <c r="ED808" s="1"/>
      <c r="EE808" s="1"/>
      <c r="EF808" s="1"/>
      <c r="EG808" s="1"/>
      <c r="EH808" s="1"/>
      <c r="EI808" s="1"/>
      <c r="EJ808" s="1"/>
      <c r="EK808" s="1"/>
      <c r="EL808" s="1"/>
      <c r="EM808" s="1"/>
      <c r="EN808" s="1"/>
      <c r="EO808" s="1"/>
      <c r="EP808" s="1"/>
    </row>
    <row r="809" spans="1:14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</row>
    <row r="810" spans="1:14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"/>
      <c r="DM810" s="1"/>
      <c r="DN810" s="1"/>
      <c r="DO810" s="1"/>
      <c r="DP810" s="1"/>
      <c r="DQ810" s="1"/>
      <c r="DR810" s="1"/>
      <c r="DS810" s="1"/>
      <c r="DT810" s="1"/>
      <c r="DU810" s="1"/>
      <c r="DV810" s="1"/>
      <c r="DW810" s="1"/>
      <c r="DX810" s="1"/>
      <c r="DY810" s="1"/>
      <c r="DZ810" s="1"/>
      <c r="EA810" s="1"/>
      <c r="EB810" s="1"/>
      <c r="EC810" s="1"/>
      <c r="ED810" s="1"/>
      <c r="EE810" s="1"/>
      <c r="EF810" s="1"/>
      <c r="EG810" s="1"/>
      <c r="EH810" s="1"/>
      <c r="EI810" s="1"/>
      <c r="EJ810" s="1"/>
      <c r="EK810" s="1"/>
      <c r="EL810" s="1"/>
      <c r="EM810" s="1"/>
      <c r="EN810" s="1"/>
      <c r="EO810" s="1"/>
      <c r="EP810" s="1"/>
    </row>
    <row r="811" spans="1:14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"/>
      <c r="DM811" s="1"/>
      <c r="DN811" s="1"/>
      <c r="DO811" s="1"/>
      <c r="DP811" s="1"/>
      <c r="DQ811" s="1"/>
      <c r="DR811" s="1"/>
      <c r="DS811" s="1"/>
      <c r="DT811" s="1"/>
      <c r="DU811" s="1"/>
      <c r="DV811" s="1"/>
      <c r="DW811" s="1"/>
      <c r="DX811" s="1"/>
      <c r="DY811" s="1"/>
      <c r="DZ811" s="1"/>
      <c r="EA811" s="1"/>
      <c r="EB811" s="1"/>
      <c r="EC811" s="1"/>
      <c r="ED811" s="1"/>
      <c r="EE811" s="1"/>
      <c r="EF811" s="1"/>
      <c r="EG811" s="1"/>
      <c r="EH811" s="1"/>
      <c r="EI811" s="1"/>
      <c r="EJ811" s="1"/>
      <c r="EK811" s="1"/>
      <c r="EL811" s="1"/>
      <c r="EM811" s="1"/>
      <c r="EN811" s="1"/>
      <c r="EO811" s="1"/>
      <c r="EP811" s="1"/>
    </row>
    <row r="812" spans="1:14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"/>
      <c r="DM812" s="1"/>
      <c r="DN812" s="1"/>
      <c r="DO812" s="1"/>
      <c r="DP812" s="1"/>
      <c r="DQ812" s="1"/>
      <c r="DR812" s="1"/>
      <c r="DS812" s="1"/>
      <c r="DT812" s="1"/>
      <c r="DU812" s="1"/>
      <c r="DV812" s="1"/>
      <c r="DW812" s="1"/>
      <c r="DX812" s="1"/>
      <c r="DY812" s="1"/>
      <c r="DZ812" s="1"/>
      <c r="EA812" s="1"/>
      <c r="EB812" s="1"/>
      <c r="EC812" s="1"/>
      <c r="ED812" s="1"/>
      <c r="EE812" s="1"/>
      <c r="EF812" s="1"/>
      <c r="EG812" s="1"/>
      <c r="EH812" s="1"/>
      <c r="EI812" s="1"/>
      <c r="EJ812" s="1"/>
      <c r="EK812" s="1"/>
      <c r="EL812" s="1"/>
      <c r="EM812" s="1"/>
      <c r="EN812" s="1"/>
      <c r="EO812" s="1"/>
      <c r="EP812" s="1"/>
    </row>
    <row r="813" spans="1:14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"/>
      <c r="DM813" s="1"/>
      <c r="DN813" s="1"/>
      <c r="DO813" s="1"/>
      <c r="DP813" s="1"/>
      <c r="DQ813" s="1"/>
      <c r="DR813" s="1"/>
      <c r="DS813" s="1"/>
      <c r="DT813" s="1"/>
      <c r="DU813" s="1"/>
      <c r="DV813" s="1"/>
      <c r="DW813" s="1"/>
      <c r="DX813" s="1"/>
      <c r="DY813" s="1"/>
      <c r="DZ813" s="1"/>
      <c r="EA813" s="1"/>
      <c r="EB813" s="1"/>
      <c r="EC813" s="1"/>
      <c r="ED813" s="1"/>
      <c r="EE813" s="1"/>
      <c r="EF813" s="1"/>
      <c r="EG813" s="1"/>
      <c r="EH813" s="1"/>
      <c r="EI813" s="1"/>
      <c r="EJ813" s="1"/>
      <c r="EK813" s="1"/>
      <c r="EL813" s="1"/>
      <c r="EM813" s="1"/>
      <c r="EN813" s="1"/>
      <c r="EO813" s="1"/>
      <c r="EP813" s="1"/>
    </row>
    <row r="814" spans="1:14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"/>
      <c r="DM814" s="1"/>
      <c r="DN814" s="1"/>
      <c r="DO814" s="1"/>
      <c r="DP814" s="1"/>
      <c r="DQ814" s="1"/>
      <c r="DR814" s="1"/>
      <c r="DS814" s="1"/>
      <c r="DT814" s="1"/>
      <c r="DU814" s="1"/>
      <c r="DV814" s="1"/>
      <c r="DW814" s="1"/>
      <c r="DX814" s="1"/>
      <c r="DY814" s="1"/>
      <c r="DZ814" s="1"/>
      <c r="EA814" s="1"/>
      <c r="EB814" s="1"/>
      <c r="EC814" s="1"/>
      <c r="ED814" s="1"/>
      <c r="EE814" s="1"/>
      <c r="EF814" s="1"/>
      <c r="EG814" s="1"/>
      <c r="EH814" s="1"/>
      <c r="EI814" s="1"/>
      <c r="EJ814" s="1"/>
      <c r="EK814" s="1"/>
      <c r="EL814" s="1"/>
      <c r="EM814" s="1"/>
      <c r="EN814" s="1"/>
      <c r="EO814" s="1"/>
      <c r="EP814" s="1"/>
    </row>
    <row r="815" spans="1:14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"/>
      <c r="DM815" s="1"/>
      <c r="DN815" s="1"/>
      <c r="DO815" s="1"/>
      <c r="DP815" s="1"/>
      <c r="DQ815" s="1"/>
      <c r="DR815" s="1"/>
      <c r="DS815" s="1"/>
      <c r="DT815" s="1"/>
      <c r="DU815" s="1"/>
      <c r="DV815" s="1"/>
      <c r="DW815" s="1"/>
      <c r="DX815" s="1"/>
      <c r="DY815" s="1"/>
      <c r="DZ815" s="1"/>
      <c r="EA815" s="1"/>
      <c r="EB815" s="1"/>
      <c r="EC815" s="1"/>
      <c r="ED815" s="1"/>
      <c r="EE815" s="1"/>
      <c r="EF815" s="1"/>
      <c r="EG815" s="1"/>
      <c r="EH815" s="1"/>
      <c r="EI815" s="1"/>
      <c r="EJ815" s="1"/>
      <c r="EK815" s="1"/>
      <c r="EL815" s="1"/>
      <c r="EM815" s="1"/>
      <c r="EN815" s="1"/>
      <c r="EO815" s="1"/>
      <c r="EP815" s="1"/>
    </row>
    <row r="816" spans="1:14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"/>
      <c r="DM816" s="1"/>
      <c r="DN816" s="1"/>
      <c r="DO816" s="1"/>
      <c r="DP816" s="1"/>
      <c r="DQ816" s="1"/>
      <c r="DR816" s="1"/>
      <c r="DS816" s="1"/>
      <c r="DT816" s="1"/>
      <c r="DU816" s="1"/>
      <c r="DV816" s="1"/>
      <c r="DW816" s="1"/>
      <c r="DX816" s="1"/>
      <c r="DY816" s="1"/>
      <c r="DZ816" s="1"/>
      <c r="EA816" s="1"/>
      <c r="EB816" s="1"/>
      <c r="EC816" s="1"/>
      <c r="ED816" s="1"/>
      <c r="EE816" s="1"/>
      <c r="EF816" s="1"/>
      <c r="EG816" s="1"/>
      <c r="EH816" s="1"/>
      <c r="EI816" s="1"/>
      <c r="EJ816" s="1"/>
      <c r="EK816" s="1"/>
      <c r="EL816" s="1"/>
      <c r="EM816" s="1"/>
      <c r="EN816" s="1"/>
      <c r="EO816" s="1"/>
      <c r="EP816" s="1"/>
    </row>
    <row r="817" spans="1:14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"/>
      <c r="DM817" s="1"/>
      <c r="DN817" s="1"/>
      <c r="DO817" s="1"/>
      <c r="DP817" s="1"/>
      <c r="DQ817" s="1"/>
      <c r="DR817" s="1"/>
      <c r="DS817" s="1"/>
      <c r="DT817" s="1"/>
      <c r="DU817" s="1"/>
      <c r="DV817" s="1"/>
      <c r="DW817" s="1"/>
      <c r="DX817" s="1"/>
      <c r="DY817" s="1"/>
      <c r="DZ817" s="1"/>
      <c r="EA817" s="1"/>
      <c r="EB817" s="1"/>
      <c r="EC817" s="1"/>
      <c r="ED817" s="1"/>
      <c r="EE817" s="1"/>
      <c r="EF817" s="1"/>
      <c r="EG817" s="1"/>
      <c r="EH817" s="1"/>
      <c r="EI817" s="1"/>
      <c r="EJ817" s="1"/>
      <c r="EK817" s="1"/>
      <c r="EL817" s="1"/>
      <c r="EM817" s="1"/>
      <c r="EN817" s="1"/>
      <c r="EO817" s="1"/>
      <c r="EP817" s="1"/>
    </row>
    <row r="818" spans="1:14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"/>
      <c r="DM818" s="1"/>
      <c r="DN818" s="1"/>
      <c r="DO818" s="1"/>
      <c r="DP818" s="1"/>
      <c r="DQ818" s="1"/>
      <c r="DR818" s="1"/>
      <c r="DS818" s="1"/>
      <c r="DT818" s="1"/>
      <c r="DU818" s="1"/>
      <c r="DV818" s="1"/>
      <c r="DW818" s="1"/>
      <c r="DX818" s="1"/>
      <c r="DY818" s="1"/>
      <c r="DZ818" s="1"/>
      <c r="EA818" s="1"/>
      <c r="EB818" s="1"/>
      <c r="EC818" s="1"/>
      <c r="ED818" s="1"/>
      <c r="EE818" s="1"/>
      <c r="EF818" s="1"/>
      <c r="EG818" s="1"/>
      <c r="EH818" s="1"/>
      <c r="EI818" s="1"/>
      <c r="EJ818" s="1"/>
      <c r="EK818" s="1"/>
      <c r="EL818" s="1"/>
      <c r="EM818" s="1"/>
      <c r="EN818" s="1"/>
      <c r="EO818" s="1"/>
      <c r="EP818" s="1"/>
    </row>
    <row r="819" spans="1:14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"/>
      <c r="DM819" s="1"/>
      <c r="DN819" s="1"/>
      <c r="DO819" s="1"/>
      <c r="DP819" s="1"/>
      <c r="DQ819" s="1"/>
      <c r="DR819" s="1"/>
      <c r="DS819" s="1"/>
      <c r="DT819" s="1"/>
      <c r="DU819" s="1"/>
      <c r="DV819" s="1"/>
      <c r="DW819" s="1"/>
      <c r="DX819" s="1"/>
      <c r="DY819" s="1"/>
      <c r="DZ819" s="1"/>
      <c r="EA819" s="1"/>
      <c r="EB819" s="1"/>
      <c r="EC819" s="1"/>
      <c r="ED819" s="1"/>
      <c r="EE819" s="1"/>
      <c r="EF819" s="1"/>
      <c r="EG819" s="1"/>
      <c r="EH819" s="1"/>
      <c r="EI819" s="1"/>
      <c r="EJ819" s="1"/>
      <c r="EK819" s="1"/>
      <c r="EL819" s="1"/>
      <c r="EM819" s="1"/>
      <c r="EN819" s="1"/>
      <c r="EO819" s="1"/>
      <c r="EP819" s="1"/>
    </row>
    <row r="820" spans="1:14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"/>
      <c r="DM820" s="1"/>
      <c r="DN820" s="1"/>
      <c r="DO820" s="1"/>
      <c r="DP820" s="1"/>
      <c r="DQ820" s="1"/>
      <c r="DR820" s="1"/>
      <c r="DS820" s="1"/>
      <c r="DT820" s="1"/>
      <c r="DU820" s="1"/>
      <c r="DV820" s="1"/>
      <c r="DW820" s="1"/>
      <c r="DX820" s="1"/>
      <c r="DY820" s="1"/>
      <c r="DZ820" s="1"/>
      <c r="EA820" s="1"/>
      <c r="EB820" s="1"/>
      <c r="EC820" s="1"/>
      <c r="ED820" s="1"/>
      <c r="EE820" s="1"/>
      <c r="EF820" s="1"/>
      <c r="EG820" s="1"/>
      <c r="EH820" s="1"/>
      <c r="EI820" s="1"/>
      <c r="EJ820" s="1"/>
      <c r="EK820" s="1"/>
      <c r="EL820" s="1"/>
      <c r="EM820" s="1"/>
      <c r="EN820" s="1"/>
      <c r="EO820" s="1"/>
      <c r="EP820" s="1"/>
    </row>
    <row r="821" spans="1:14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"/>
      <c r="DM821" s="1"/>
      <c r="DN821" s="1"/>
      <c r="DO821" s="1"/>
      <c r="DP821" s="1"/>
      <c r="DQ821" s="1"/>
      <c r="DR821" s="1"/>
      <c r="DS821" s="1"/>
      <c r="DT821" s="1"/>
      <c r="DU821" s="1"/>
      <c r="DV821" s="1"/>
      <c r="DW821" s="1"/>
      <c r="DX821" s="1"/>
      <c r="DY821" s="1"/>
      <c r="DZ821" s="1"/>
      <c r="EA821" s="1"/>
      <c r="EB821" s="1"/>
      <c r="EC821" s="1"/>
      <c r="ED821" s="1"/>
      <c r="EE821" s="1"/>
      <c r="EF821" s="1"/>
      <c r="EG821" s="1"/>
      <c r="EH821" s="1"/>
      <c r="EI821" s="1"/>
      <c r="EJ821" s="1"/>
      <c r="EK821" s="1"/>
      <c r="EL821" s="1"/>
      <c r="EM821" s="1"/>
      <c r="EN821" s="1"/>
      <c r="EO821" s="1"/>
      <c r="EP821" s="1"/>
    </row>
    <row r="822" spans="1:14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"/>
      <c r="DM822" s="1"/>
      <c r="DN822" s="1"/>
      <c r="DO822" s="1"/>
      <c r="DP822" s="1"/>
      <c r="DQ822" s="1"/>
      <c r="DR822" s="1"/>
      <c r="DS822" s="1"/>
      <c r="DT822" s="1"/>
      <c r="DU822" s="1"/>
      <c r="DV822" s="1"/>
      <c r="DW822" s="1"/>
      <c r="DX822" s="1"/>
      <c r="DY822" s="1"/>
      <c r="DZ822" s="1"/>
      <c r="EA822" s="1"/>
      <c r="EB822" s="1"/>
      <c r="EC822" s="1"/>
      <c r="ED822" s="1"/>
      <c r="EE822" s="1"/>
      <c r="EF822" s="1"/>
      <c r="EG822" s="1"/>
      <c r="EH822" s="1"/>
      <c r="EI822" s="1"/>
      <c r="EJ822" s="1"/>
      <c r="EK822" s="1"/>
      <c r="EL822" s="1"/>
      <c r="EM822" s="1"/>
      <c r="EN822" s="1"/>
      <c r="EO822" s="1"/>
      <c r="EP822" s="1"/>
    </row>
    <row r="823" spans="1:14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"/>
      <c r="DM823" s="1"/>
      <c r="DN823" s="1"/>
      <c r="DO823" s="1"/>
      <c r="DP823" s="1"/>
      <c r="DQ823" s="1"/>
      <c r="DR823" s="1"/>
      <c r="DS823" s="1"/>
      <c r="DT823" s="1"/>
      <c r="DU823" s="1"/>
      <c r="DV823" s="1"/>
      <c r="DW823" s="1"/>
      <c r="DX823" s="1"/>
      <c r="DY823" s="1"/>
      <c r="DZ823" s="1"/>
      <c r="EA823" s="1"/>
      <c r="EB823" s="1"/>
      <c r="EC823" s="1"/>
      <c r="ED823" s="1"/>
      <c r="EE823" s="1"/>
      <c r="EF823" s="1"/>
      <c r="EG823" s="1"/>
      <c r="EH823" s="1"/>
      <c r="EI823" s="1"/>
      <c r="EJ823" s="1"/>
      <c r="EK823" s="1"/>
      <c r="EL823" s="1"/>
      <c r="EM823" s="1"/>
      <c r="EN823" s="1"/>
      <c r="EO823" s="1"/>
      <c r="EP823" s="1"/>
    </row>
    <row r="824" spans="1:14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"/>
      <c r="DM824" s="1"/>
      <c r="DN824" s="1"/>
      <c r="DO824" s="1"/>
      <c r="DP824" s="1"/>
      <c r="DQ824" s="1"/>
      <c r="DR824" s="1"/>
      <c r="DS824" s="1"/>
      <c r="DT824" s="1"/>
      <c r="DU824" s="1"/>
      <c r="DV824" s="1"/>
      <c r="DW824" s="1"/>
      <c r="DX824" s="1"/>
      <c r="DY824" s="1"/>
      <c r="DZ824" s="1"/>
      <c r="EA824" s="1"/>
      <c r="EB824" s="1"/>
      <c r="EC824" s="1"/>
      <c r="ED824" s="1"/>
      <c r="EE824" s="1"/>
      <c r="EF824" s="1"/>
      <c r="EG824" s="1"/>
      <c r="EH824" s="1"/>
      <c r="EI824" s="1"/>
      <c r="EJ824" s="1"/>
      <c r="EK824" s="1"/>
      <c r="EL824" s="1"/>
      <c r="EM824" s="1"/>
      <c r="EN824" s="1"/>
      <c r="EO824" s="1"/>
      <c r="EP824" s="1"/>
    </row>
    <row r="825" spans="1:14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"/>
      <c r="DM825" s="1"/>
      <c r="DN825" s="1"/>
      <c r="DO825" s="1"/>
      <c r="DP825" s="1"/>
      <c r="DQ825" s="1"/>
      <c r="DR825" s="1"/>
      <c r="DS825" s="1"/>
      <c r="DT825" s="1"/>
      <c r="DU825" s="1"/>
      <c r="DV825" s="1"/>
      <c r="DW825" s="1"/>
      <c r="DX825" s="1"/>
      <c r="DY825" s="1"/>
      <c r="DZ825" s="1"/>
      <c r="EA825" s="1"/>
      <c r="EB825" s="1"/>
      <c r="EC825" s="1"/>
      <c r="ED825" s="1"/>
      <c r="EE825" s="1"/>
      <c r="EF825" s="1"/>
      <c r="EG825" s="1"/>
      <c r="EH825" s="1"/>
      <c r="EI825" s="1"/>
      <c r="EJ825" s="1"/>
      <c r="EK825" s="1"/>
      <c r="EL825" s="1"/>
      <c r="EM825" s="1"/>
      <c r="EN825" s="1"/>
      <c r="EO825" s="1"/>
      <c r="EP825" s="1"/>
    </row>
    <row r="826" spans="1:14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"/>
      <c r="DM826" s="1"/>
      <c r="DN826" s="1"/>
      <c r="DO826" s="1"/>
      <c r="DP826" s="1"/>
      <c r="DQ826" s="1"/>
      <c r="DR826" s="1"/>
      <c r="DS826" s="1"/>
      <c r="DT826" s="1"/>
      <c r="DU826" s="1"/>
      <c r="DV826" s="1"/>
      <c r="DW826" s="1"/>
      <c r="DX826" s="1"/>
      <c r="DY826" s="1"/>
      <c r="DZ826" s="1"/>
      <c r="EA826" s="1"/>
      <c r="EB826" s="1"/>
      <c r="EC826" s="1"/>
      <c r="ED826" s="1"/>
      <c r="EE826" s="1"/>
      <c r="EF826" s="1"/>
      <c r="EG826" s="1"/>
      <c r="EH826" s="1"/>
      <c r="EI826" s="1"/>
      <c r="EJ826" s="1"/>
      <c r="EK826" s="1"/>
      <c r="EL826" s="1"/>
      <c r="EM826" s="1"/>
      <c r="EN826" s="1"/>
      <c r="EO826" s="1"/>
      <c r="EP826" s="1"/>
    </row>
    <row r="827" spans="1:14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"/>
      <c r="DM827" s="1"/>
      <c r="DN827" s="1"/>
      <c r="DO827" s="1"/>
      <c r="DP827" s="1"/>
      <c r="DQ827" s="1"/>
      <c r="DR827" s="1"/>
      <c r="DS827" s="1"/>
      <c r="DT827" s="1"/>
      <c r="DU827" s="1"/>
      <c r="DV827" s="1"/>
      <c r="DW827" s="1"/>
      <c r="DX827" s="1"/>
      <c r="DY827" s="1"/>
      <c r="DZ827" s="1"/>
      <c r="EA827" s="1"/>
      <c r="EB827" s="1"/>
      <c r="EC827" s="1"/>
      <c r="ED827" s="1"/>
      <c r="EE827" s="1"/>
      <c r="EF827" s="1"/>
      <c r="EG827" s="1"/>
      <c r="EH827" s="1"/>
      <c r="EI827" s="1"/>
      <c r="EJ827" s="1"/>
      <c r="EK827" s="1"/>
      <c r="EL827" s="1"/>
      <c r="EM827" s="1"/>
      <c r="EN827" s="1"/>
      <c r="EO827" s="1"/>
      <c r="EP827" s="1"/>
    </row>
    <row r="828" spans="1:14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"/>
      <c r="DM828" s="1"/>
      <c r="DN828" s="1"/>
      <c r="DO828" s="1"/>
      <c r="DP828" s="1"/>
      <c r="DQ828" s="1"/>
      <c r="DR828" s="1"/>
      <c r="DS828" s="1"/>
      <c r="DT828" s="1"/>
      <c r="DU828" s="1"/>
      <c r="DV828" s="1"/>
      <c r="DW828" s="1"/>
      <c r="DX828" s="1"/>
      <c r="DY828" s="1"/>
      <c r="DZ828" s="1"/>
      <c r="EA828" s="1"/>
      <c r="EB828" s="1"/>
      <c r="EC828" s="1"/>
      <c r="ED828" s="1"/>
      <c r="EE828" s="1"/>
      <c r="EF828" s="1"/>
      <c r="EG828" s="1"/>
      <c r="EH828" s="1"/>
      <c r="EI828" s="1"/>
      <c r="EJ828" s="1"/>
      <c r="EK828" s="1"/>
      <c r="EL828" s="1"/>
      <c r="EM828" s="1"/>
      <c r="EN828" s="1"/>
      <c r="EO828" s="1"/>
      <c r="EP828" s="1"/>
    </row>
    <row r="829" spans="1:14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"/>
      <c r="DM829" s="1"/>
      <c r="DN829" s="1"/>
      <c r="DO829" s="1"/>
      <c r="DP829" s="1"/>
      <c r="DQ829" s="1"/>
      <c r="DR829" s="1"/>
      <c r="DS829" s="1"/>
      <c r="DT829" s="1"/>
      <c r="DU829" s="1"/>
      <c r="DV829" s="1"/>
      <c r="DW829" s="1"/>
      <c r="DX829" s="1"/>
      <c r="DY829" s="1"/>
      <c r="DZ829" s="1"/>
      <c r="EA829" s="1"/>
      <c r="EB829" s="1"/>
      <c r="EC829" s="1"/>
      <c r="ED829" s="1"/>
      <c r="EE829" s="1"/>
      <c r="EF829" s="1"/>
      <c r="EG829" s="1"/>
      <c r="EH829" s="1"/>
      <c r="EI829" s="1"/>
      <c r="EJ829" s="1"/>
      <c r="EK829" s="1"/>
      <c r="EL829" s="1"/>
      <c r="EM829" s="1"/>
      <c r="EN829" s="1"/>
      <c r="EO829" s="1"/>
      <c r="EP829" s="1"/>
    </row>
    <row r="830" spans="1:14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"/>
      <c r="DM830" s="1"/>
      <c r="DN830" s="1"/>
      <c r="DO830" s="1"/>
      <c r="DP830" s="1"/>
      <c r="DQ830" s="1"/>
      <c r="DR830" s="1"/>
      <c r="DS830" s="1"/>
      <c r="DT830" s="1"/>
      <c r="DU830" s="1"/>
      <c r="DV830" s="1"/>
      <c r="DW830" s="1"/>
      <c r="DX830" s="1"/>
      <c r="DY830" s="1"/>
      <c r="DZ830" s="1"/>
      <c r="EA830" s="1"/>
      <c r="EB830" s="1"/>
      <c r="EC830" s="1"/>
      <c r="ED830" s="1"/>
      <c r="EE830" s="1"/>
      <c r="EF830" s="1"/>
      <c r="EG830" s="1"/>
      <c r="EH830" s="1"/>
      <c r="EI830" s="1"/>
      <c r="EJ830" s="1"/>
      <c r="EK830" s="1"/>
      <c r="EL830" s="1"/>
      <c r="EM830" s="1"/>
      <c r="EN830" s="1"/>
      <c r="EO830" s="1"/>
      <c r="EP830" s="1"/>
    </row>
    <row r="831" spans="1:14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"/>
      <c r="DM831" s="1"/>
      <c r="DN831" s="1"/>
      <c r="DO831" s="1"/>
      <c r="DP831" s="1"/>
      <c r="DQ831" s="1"/>
      <c r="DR831" s="1"/>
      <c r="DS831" s="1"/>
      <c r="DT831" s="1"/>
      <c r="DU831" s="1"/>
      <c r="DV831" s="1"/>
      <c r="DW831" s="1"/>
      <c r="DX831" s="1"/>
      <c r="DY831" s="1"/>
      <c r="DZ831" s="1"/>
      <c r="EA831" s="1"/>
      <c r="EB831" s="1"/>
      <c r="EC831" s="1"/>
      <c r="ED831" s="1"/>
      <c r="EE831" s="1"/>
      <c r="EF831" s="1"/>
      <c r="EG831" s="1"/>
      <c r="EH831" s="1"/>
      <c r="EI831" s="1"/>
      <c r="EJ831" s="1"/>
      <c r="EK831" s="1"/>
      <c r="EL831" s="1"/>
      <c r="EM831" s="1"/>
      <c r="EN831" s="1"/>
      <c r="EO831" s="1"/>
      <c r="EP831" s="1"/>
    </row>
    <row r="832" spans="1:14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"/>
      <c r="DM832" s="1"/>
      <c r="DN832" s="1"/>
      <c r="DO832" s="1"/>
      <c r="DP832" s="1"/>
      <c r="DQ832" s="1"/>
      <c r="DR832" s="1"/>
      <c r="DS832" s="1"/>
      <c r="DT832" s="1"/>
      <c r="DU832" s="1"/>
      <c r="DV832" s="1"/>
      <c r="DW832" s="1"/>
      <c r="DX832" s="1"/>
      <c r="DY832" s="1"/>
      <c r="DZ832" s="1"/>
      <c r="EA832" s="1"/>
      <c r="EB832" s="1"/>
      <c r="EC832" s="1"/>
      <c r="ED832" s="1"/>
      <c r="EE832" s="1"/>
      <c r="EF832" s="1"/>
      <c r="EG832" s="1"/>
      <c r="EH832" s="1"/>
      <c r="EI832" s="1"/>
      <c r="EJ832" s="1"/>
      <c r="EK832" s="1"/>
      <c r="EL832" s="1"/>
      <c r="EM832" s="1"/>
      <c r="EN832" s="1"/>
      <c r="EO832" s="1"/>
      <c r="EP832" s="1"/>
    </row>
    <row r="833" spans="1:14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"/>
      <c r="DM833" s="1"/>
      <c r="DN833" s="1"/>
      <c r="DO833" s="1"/>
      <c r="DP833" s="1"/>
      <c r="DQ833" s="1"/>
      <c r="DR833" s="1"/>
      <c r="DS833" s="1"/>
      <c r="DT833" s="1"/>
      <c r="DU833" s="1"/>
      <c r="DV833" s="1"/>
      <c r="DW833" s="1"/>
      <c r="DX833" s="1"/>
      <c r="DY833" s="1"/>
      <c r="DZ833" s="1"/>
      <c r="EA833" s="1"/>
      <c r="EB833" s="1"/>
      <c r="EC833" s="1"/>
      <c r="ED833" s="1"/>
      <c r="EE833" s="1"/>
      <c r="EF833" s="1"/>
      <c r="EG833" s="1"/>
      <c r="EH833" s="1"/>
      <c r="EI833" s="1"/>
      <c r="EJ833" s="1"/>
      <c r="EK833" s="1"/>
      <c r="EL833" s="1"/>
      <c r="EM833" s="1"/>
      <c r="EN833" s="1"/>
      <c r="EO833" s="1"/>
      <c r="EP833" s="1"/>
    </row>
    <row r="834" spans="1:14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"/>
      <c r="DM834" s="1"/>
      <c r="DN834" s="1"/>
      <c r="DO834" s="1"/>
      <c r="DP834" s="1"/>
      <c r="DQ834" s="1"/>
      <c r="DR834" s="1"/>
      <c r="DS834" s="1"/>
      <c r="DT834" s="1"/>
      <c r="DU834" s="1"/>
      <c r="DV834" s="1"/>
      <c r="DW834" s="1"/>
      <c r="DX834" s="1"/>
      <c r="DY834" s="1"/>
      <c r="DZ834" s="1"/>
      <c r="EA834" s="1"/>
      <c r="EB834" s="1"/>
      <c r="EC834" s="1"/>
      <c r="ED834" s="1"/>
      <c r="EE834" s="1"/>
      <c r="EF834" s="1"/>
      <c r="EG834" s="1"/>
      <c r="EH834" s="1"/>
      <c r="EI834" s="1"/>
      <c r="EJ834" s="1"/>
      <c r="EK834" s="1"/>
      <c r="EL834" s="1"/>
      <c r="EM834" s="1"/>
      <c r="EN834" s="1"/>
      <c r="EO834" s="1"/>
      <c r="EP834" s="1"/>
    </row>
    <row r="835" spans="1:14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"/>
      <c r="DM835" s="1"/>
      <c r="DN835" s="1"/>
      <c r="DO835" s="1"/>
      <c r="DP835" s="1"/>
      <c r="DQ835" s="1"/>
      <c r="DR835" s="1"/>
      <c r="DS835" s="1"/>
      <c r="DT835" s="1"/>
      <c r="DU835" s="1"/>
      <c r="DV835" s="1"/>
      <c r="DW835" s="1"/>
      <c r="DX835" s="1"/>
      <c r="DY835" s="1"/>
      <c r="DZ835" s="1"/>
      <c r="EA835" s="1"/>
      <c r="EB835" s="1"/>
      <c r="EC835" s="1"/>
      <c r="ED835" s="1"/>
      <c r="EE835" s="1"/>
      <c r="EF835" s="1"/>
      <c r="EG835" s="1"/>
      <c r="EH835" s="1"/>
      <c r="EI835" s="1"/>
      <c r="EJ835" s="1"/>
      <c r="EK835" s="1"/>
      <c r="EL835" s="1"/>
      <c r="EM835" s="1"/>
      <c r="EN835" s="1"/>
      <c r="EO835" s="1"/>
      <c r="EP835" s="1"/>
    </row>
    <row r="836" spans="1:14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</row>
    <row r="837" spans="1:14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"/>
      <c r="DM837" s="1"/>
      <c r="DN837" s="1"/>
      <c r="DO837" s="1"/>
      <c r="DP837" s="1"/>
      <c r="DQ837" s="1"/>
      <c r="DR837" s="1"/>
      <c r="DS837" s="1"/>
      <c r="DT837" s="1"/>
      <c r="DU837" s="1"/>
      <c r="DV837" s="1"/>
      <c r="DW837" s="1"/>
      <c r="DX837" s="1"/>
      <c r="DY837" s="1"/>
      <c r="DZ837" s="1"/>
      <c r="EA837" s="1"/>
      <c r="EB837" s="1"/>
      <c r="EC837" s="1"/>
      <c r="ED837" s="1"/>
      <c r="EE837" s="1"/>
      <c r="EF837" s="1"/>
      <c r="EG837" s="1"/>
      <c r="EH837" s="1"/>
      <c r="EI837" s="1"/>
      <c r="EJ837" s="1"/>
      <c r="EK837" s="1"/>
      <c r="EL837" s="1"/>
      <c r="EM837" s="1"/>
      <c r="EN837" s="1"/>
      <c r="EO837" s="1"/>
      <c r="EP837" s="1"/>
    </row>
    <row r="838" spans="1:14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"/>
      <c r="DM838" s="1"/>
      <c r="DN838" s="1"/>
      <c r="DO838" s="1"/>
      <c r="DP838" s="1"/>
      <c r="DQ838" s="1"/>
      <c r="DR838" s="1"/>
      <c r="DS838" s="1"/>
      <c r="DT838" s="1"/>
      <c r="DU838" s="1"/>
      <c r="DV838" s="1"/>
      <c r="DW838" s="1"/>
      <c r="DX838" s="1"/>
      <c r="DY838" s="1"/>
      <c r="DZ838" s="1"/>
      <c r="EA838" s="1"/>
      <c r="EB838" s="1"/>
      <c r="EC838" s="1"/>
      <c r="ED838" s="1"/>
      <c r="EE838" s="1"/>
      <c r="EF838" s="1"/>
      <c r="EG838" s="1"/>
      <c r="EH838" s="1"/>
      <c r="EI838" s="1"/>
      <c r="EJ838" s="1"/>
      <c r="EK838" s="1"/>
      <c r="EL838" s="1"/>
      <c r="EM838" s="1"/>
      <c r="EN838" s="1"/>
      <c r="EO838" s="1"/>
      <c r="EP838" s="1"/>
    </row>
    <row r="839" spans="1:14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</row>
    <row r="840" spans="1:14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"/>
      <c r="DM840" s="1"/>
      <c r="DN840" s="1"/>
      <c r="DO840" s="1"/>
      <c r="DP840" s="1"/>
      <c r="DQ840" s="1"/>
      <c r="DR840" s="1"/>
      <c r="DS840" s="1"/>
      <c r="DT840" s="1"/>
      <c r="DU840" s="1"/>
      <c r="DV840" s="1"/>
      <c r="DW840" s="1"/>
      <c r="DX840" s="1"/>
      <c r="DY840" s="1"/>
      <c r="DZ840" s="1"/>
      <c r="EA840" s="1"/>
      <c r="EB840" s="1"/>
      <c r="EC840" s="1"/>
      <c r="ED840" s="1"/>
      <c r="EE840" s="1"/>
      <c r="EF840" s="1"/>
      <c r="EG840" s="1"/>
      <c r="EH840" s="1"/>
      <c r="EI840" s="1"/>
      <c r="EJ840" s="1"/>
      <c r="EK840" s="1"/>
      <c r="EL840" s="1"/>
      <c r="EM840" s="1"/>
      <c r="EN840" s="1"/>
      <c r="EO840" s="1"/>
      <c r="EP840" s="1"/>
    </row>
    <row r="841" spans="1:14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"/>
      <c r="DM841" s="1"/>
      <c r="DN841" s="1"/>
      <c r="DO841" s="1"/>
      <c r="DP841" s="1"/>
      <c r="DQ841" s="1"/>
      <c r="DR841" s="1"/>
      <c r="DS841" s="1"/>
      <c r="DT841" s="1"/>
      <c r="DU841" s="1"/>
      <c r="DV841" s="1"/>
      <c r="DW841" s="1"/>
      <c r="DX841" s="1"/>
      <c r="DY841" s="1"/>
      <c r="DZ841" s="1"/>
      <c r="EA841" s="1"/>
      <c r="EB841" s="1"/>
      <c r="EC841" s="1"/>
      <c r="ED841" s="1"/>
      <c r="EE841" s="1"/>
      <c r="EF841" s="1"/>
      <c r="EG841" s="1"/>
      <c r="EH841" s="1"/>
      <c r="EI841" s="1"/>
      <c r="EJ841" s="1"/>
      <c r="EK841" s="1"/>
      <c r="EL841" s="1"/>
      <c r="EM841" s="1"/>
      <c r="EN841" s="1"/>
      <c r="EO841" s="1"/>
      <c r="EP841" s="1"/>
    </row>
    <row r="842" spans="1:14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"/>
      <c r="DM842" s="1"/>
      <c r="DN842" s="1"/>
      <c r="DO842" s="1"/>
      <c r="DP842" s="1"/>
      <c r="DQ842" s="1"/>
      <c r="DR842" s="1"/>
      <c r="DS842" s="1"/>
      <c r="DT842" s="1"/>
      <c r="DU842" s="1"/>
      <c r="DV842" s="1"/>
      <c r="DW842" s="1"/>
      <c r="DX842" s="1"/>
      <c r="DY842" s="1"/>
      <c r="DZ842" s="1"/>
      <c r="EA842" s="1"/>
      <c r="EB842" s="1"/>
      <c r="EC842" s="1"/>
      <c r="ED842" s="1"/>
      <c r="EE842" s="1"/>
      <c r="EF842" s="1"/>
      <c r="EG842" s="1"/>
      <c r="EH842" s="1"/>
      <c r="EI842" s="1"/>
      <c r="EJ842" s="1"/>
      <c r="EK842" s="1"/>
      <c r="EL842" s="1"/>
      <c r="EM842" s="1"/>
      <c r="EN842" s="1"/>
      <c r="EO842" s="1"/>
      <c r="EP842" s="1"/>
    </row>
    <row r="843" spans="1:14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"/>
      <c r="DM843" s="1"/>
      <c r="DN843" s="1"/>
      <c r="DO843" s="1"/>
      <c r="DP843" s="1"/>
      <c r="DQ843" s="1"/>
      <c r="DR843" s="1"/>
      <c r="DS843" s="1"/>
      <c r="DT843" s="1"/>
      <c r="DU843" s="1"/>
      <c r="DV843" s="1"/>
      <c r="DW843" s="1"/>
      <c r="DX843" s="1"/>
      <c r="DY843" s="1"/>
      <c r="DZ843" s="1"/>
      <c r="EA843" s="1"/>
      <c r="EB843" s="1"/>
      <c r="EC843" s="1"/>
      <c r="ED843" s="1"/>
      <c r="EE843" s="1"/>
      <c r="EF843" s="1"/>
      <c r="EG843" s="1"/>
      <c r="EH843" s="1"/>
      <c r="EI843" s="1"/>
      <c r="EJ843" s="1"/>
      <c r="EK843" s="1"/>
      <c r="EL843" s="1"/>
      <c r="EM843" s="1"/>
      <c r="EN843" s="1"/>
      <c r="EO843" s="1"/>
      <c r="EP843" s="1"/>
    </row>
    <row r="844" spans="1:14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</row>
    <row r="845" spans="1:14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"/>
      <c r="DM845" s="1"/>
      <c r="DN845" s="1"/>
      <c r="DO845" s="1"/>
      <c r="DP845" s="1"/>
      <c r="DQ845" s="1"/>
      <c r="DR845" s="1"/>
      <c r="DS845" s="1"/>
      <c r="DT845" s="1"/>
      <c r="DU845" s="1"/>
      <c r="DV845" s="1"/>
      <c r="DW845" s="1"/>
      <c r="DX845" s="1"/>
      <c r="DY845" s="1"/>
      <c r="DZ845" s="1"/>
      <c r="EA845" s="1"/>
      <c r="EB845" s="1"/>
      <c r="EC845" s="1"/>
      <c r="ED845" s="1"/>
      <c r="EE845" s="1"/>
      <c r="EF845" s="1"/>
      <c r="EG845" s="1"/>
      <c r="EH845" s="1"/>
      <c r="EI845" s="1"/>
      <c r="EJ845" s="1"/>
      <c r="EK845" s="1"/>
      <c r="EL845" s="1"/>
      <c r="EM845" s="1"/>
      <c r="EN845" s="1"/>
      <c r="EO845" s="1"/>
      <c r="EP845" s="1"/>
    </row>
    <row r="846" spans="1:1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"/>
      <c r="DM846" s="1"/>
      <c r="DN846" s="1"/>
      <c r="DO846" s="1"/>
      <c r="DP846" s="1"/>
      <c r="DQ846" s="1"/>
      <c r="DR846" s="1"/>
      <c r="DS846" s="1"/>
      <c r="DT846" s="1"/>
      <c r="DU846" s="1"/>
      <c r="DV846" s="1"/>
      <c r="DW846" s="1"/>
      <c r="DX846" s="1"/>
      <c r="DY846" s="1"/>
      <c r="DZ846" s="1"/>
      <c r="EA846" s="1"/>
      <c r="EB846" s="1"/>
      <c r="EC846" s="1"/>
      <c r="ED846" s="1"/>
      <c r="EE846" s="1"/>
      <c r="EF846" s="1"/>
      <c r="EG846" s="1"/>
      <c r="EH846" s="1"/>
      <c r="EI846" s="1"/>
      <c r="EJ846" s="1"/>
      <c r="EK846" s="1"/>
      <c r="EL846" s="1"/>
      <c r="EM846" s="1"/>
      <c r="EN846" s="1"/>
      <c r="EO846" s="1"/>
      <c r="EP846" s="1"/>
    </row>
    <row r="847" spans="1:14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</row>
    <row r="848" spans="1:14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"/>
      <c r="DM848" s="1"/>
      <c r="DN848" s="1"/>
      <c r="DO848" s="1"/>
      <c r="DP848" s="1"/>
      <c r="DQ848" s="1"/>
      <c r="DR848" s="1"/>
      <c r="DS848" s="1"/>
      <c r="DT848" s="1"/>
      <c r="DU848" s="1"/>
      <c r="DV848" s="1"/>
      <c r="DW848" s="1"/>
      <c r="DX848" s="1"/>
      <c r="DY848" s="1"/>
      <c r="DZ848" s="1"/>
      <c r="EA848" s="1"/>
      <c r="EB848" s="1"/>
      <c r="EC848" s="1"/>
      <c r="ED848" s="1"/>
      <c r="EE848" s="1"/>
      <c r="EF848" s="1"/>
      <c r="EG848" s="1"/>
      <c r="EH848" s="1"/>
      <c r="EI848" s="1"/>
      <c r="EJ848" s="1"/>
      <c r="EK848" s="1"/>
      <c r="EL848" s="1"/>
      <c r="EM848" s="1"/>
      <c r="EN848" s="1"/>
      <c r="EO848" s="1"/>
      <c r="EP848" s="1"/>
    </row>
    <row r="849" spans="1:14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</row>
    <row r="850" spans="1:14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"/>
      <c r="DM850" s="1"/>
      <c r="DN850" s="1"/>
      <c r="DO850" s="1"/>
      <c r="DP850" s="1"/>
      <c r="DQ850" s="1"/>
      <c r="DR850" s="1"/>
      <c r="DS850" s="1"/>
      <c r="DT850" s="1"/>
      <c r="DU850" s="1"/>
      <c r="DV850" s="1"/>
      <c r="DW850" s="1"/>
      <c r="DX850" s="1"/>
      <c r="DY850" s="1"/>
      <c r="DZ850" s="1"/>
      <c r="EA850" s="1"/>
      <c r="EB850" s="1"/>
      <c r="EC850" s="1"/>
      <c r="ED850" s="1"/>
      <c r="EE850" s="1"/>
      <c r="EF850" s="1"/>
      <c r="EG850" s="1"/>
      <c r="EH850" s="1"/>
      <c r="EI850" s="1"/>
      <c r="EJ850" s="1"/>
      <c r="EK850" s="1"/>
      <c r="EL850" s="1"/>
      <c r="EM850" s="1"/>
      <c r="EN850" s="1"/>
      <c r="EO850" s="1"/>
      <c r="EP850" s="1"/>
    </row>
    <row r="851" spans="1:14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</row>
    <row r="852" spans="1:14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"/>
      <c r="DM852" s="1"/>
      <c r="DN852" s="1"/>
      <c r="DO852" s="1"/>
      <c r="DP852" s="1"/>
      <c r="DQ852" s="1"/>
      <c r="DR852" s="1"/>
      <c r="DS852" s="1"/>
      <c r="DT852" s="1"/>
      <c r="DU852" s="1"/>
      <c r="DV852" s="1"/>
      <c r="DW852" s="1"/>
      <c r="DX852" s="1"/>
      <c r="DY852" s="1"/>
      <c r="DZ852" s="1"/>
      <c r="EA852" s="1"/>
      <c r="EB852" s="1"/>
      <c r="EC852" s="1"/>
      <c r="ED852" s="1"/>
      <c r="EE852" s="1"/>
      <c r="EF852" s="1"/>
      <c r="EG852" s="1"/>
      <c r="EH852" s="1"/>
      <c r="EI852" s="1"/>
      <c r="EJ852" s="1"/>
      <c r="EK852" s="1"/>
      <c r="EL852" s="1"/>
      <c r="EM852" s="1"/>
      <c r="EN852" s="1"/>
      <c r="EO852" s="1"/>
      <c r="EP852" s="1"/>
    </row>
    <row r="853" spans="1:14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</row>
    <row r="854" spans="1:14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"/>
      <c r="DM854" s="1"/>
      <c r="DN854" s="1"/>
      <c r="DO854" s="1"/>
      <c r="DP854" s="1"/>
      <c r="DQ854" s="1"/>
      <c r="DR854" s="1"/>
      <c r="DS854" s="1"/>
      <c r="DT854" s="1"/>
      <c r="DU854" s="1"/>
      <c r="DV854" s="1"/>
      <c r="DW854" s="1"/>
      <c r="DX854" s="1"/>
      <c r="DY854" s="1"/>
      <c r="DZ854" s="1"/>
      <c r="EA854" s="1"/>
      <c r="EB854" s="1"/>
      <c r="EC854" s="1"/>
      <c r="ED854" s="1"/>
      <c r="EE854" s="1"/>
      <c r="EF854" s="1"/>
      <c r="EG854" s="1"/>
      <c r="EH854" s="1"/>
      <c r="EI854" s="1"/>
      <c r="EJ854" s="1"/>
      <c r="EK854" s="1"/>
      <c r="EL854" s="1"/>
      <c r="EM854" s="1"/>
      <c r="EN854" s="1"/>
      <c r="EO854" s="1"/>
      <c r="EP854" s="1"/>
    </row>
    <row r="855" spans="1:14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"/>
      <c r="DM855" s="1"/>
      <c r="DN855" s="1"/>
      <c r="DO855" s="1"/>
      <c r="DP855" s="1"/>
      <c r="DQ855" s="1"/>
      <c r="DR855" s="1"/>
      <c r="DS855" s="1"/>
      <c r="DT855" s="1"/>
      <c r="DU855" s="1"/>
      <c r="DV855" s="1"/>
      <c r="DW855" s="1"/>
      <c r="DX855" s="1"/>
      <c r="DY855" s="1"/>
      <c r="DZ855" s="1"/>
      <c r="EA855" s="1"/>
      <c r="EB855" s="1"/>
      <c r="EC855" s="1"/>
      <c r="ED855" s="1"/>
      <c r="EE855" s="1"/>
      <c r="EF855" s="1"/>
      <c r="EG855" s="1"/>
      <c r="EH855" s="1"/>
      <c r="EI855" s="1"/>
      <c r="EJ855" s="1"/>
      <c r="EK855" s="1"/>
      <c r="EL855" s="1"/>
      <c r="EM855" s="1"/>
      <c r="EN855" s="1"/>
      <c r="EO855" s="1"/>
      <c r="EP855" s="1"/>
    </row>
    <row r="856" spans="1:14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"/>
      <c r="DM856" s="1"/>
      <c r="DN856" s="1"/>
      <c r="DO856" s="1"/>
      <c r="DP856" s="1"/>
      <c r="DQ856" s="1"/>
      <c r="DR856" s="1"/>
      <c r="DS856" s="1"/>
      <c r="DT856" s="1"/>
      <c r="DU856" s="1"/>
      <c r="DV856" s="1"/>
      <c r="DW856" s="1"/>
      <c r="DX856" s="1"/>
      <c r="DY856" s="1"/>
      <c r="DZ856" s="1"/>
      <c r="EA856" s="1"/>
      <c r="EB856" s="1"/>
      <c r="EC856" s="1"/>
      <c r="ED856" s="1"/>
      <c r="EE856" s="1"/>
      <c r="EF856" s="1"/>
      <c r="EG856" s="1"/>
      <c r="EH856" s="1"/>
      <c r="EI856" s="1"/>
      <c r="EJ856" s="1"/>
      <c r="EK856" s="1"/>
      <c r="EL856" s="1"/>
      <c r="EM856" s="1"/>
      <c r="EN856" s="1"/>
      <c r="EO856" s="1"/>
      <c r="EP856" s="1"/>
    </row>
    <row r="857" spans="1:14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</row>
    <row r="858" spans="1:14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"/>
      <c r="DM858" s="1"/>
      <c r="DN858" s="1"/>
      <c r="DO858" s="1"/>
      <c r="DP858" s="1"/>
      <c r="DQ858" s="1"/>
      <c r="DR858" s="1"/>
      <c r="DS858" s="1"/>
      <c r="DT858" s="1"/>
      <c r="DU858" s="1"/>
      <c r="DV858" s="1"/>
      <c r="DW858" s="1"/>
      <c r="DX858" s="1"/>
      <c r="DY858" s="1"/>
      <c r="DZ858" s="1"/>
      <c r="EA858" s="1"/>
      <c r="EB858" s="1"/>
      <c r="EC858" s="1"/>
      <c r="ED858" s="1"/>
      <c r="EE858" s="1"/>
      <c r="EF858" s="1"/>
      <c r="EG858" s="1"/>
      <c r="EH858" s="1"/>
      <c r="EI858" s="1"/>
      <c r="EJ858" s="1"/>
      <c r="EK858" s="1"/>
      <c r="EL858" s="1"/>
      <c r="EM858" s="1"/>
      <c r="EN858" s="1"/>
      <c r="EO858" s="1"/>
      <c r="EP858" s="1"/>
    </row>
    <row r="859" spans="1:14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"/>
      <c r="DM859" s="1"/>
      <c r="DN859" s="1"/>
      <c r="DO859" s="1"/>
      <c r="DP859" s="1"/>
      <c r="DQ859" s="1"/>
      <c r="DR859" s="1"/>
      <c r="DS859" s="1"/>
      <c r="DT859" s="1"/>
      <c r="DU859" s="1"/>
      <c r="DV859" s="1"/>
      <c r="DW859" s="1"/>
      <c r="DX859" s="1"/>
      <c r="DY859" s="1"/>
      <c r="DZ859" s="1"/>
      <c r="EA859" s="1"/>
      <c r="EB859" s="1"/>
      <c r="EC859" s="1"/>
      <c r="ED859" s="1"/>
      <c r="EE859" s="1"/>
      <c r="EF859" s="1"/>
      <c r="EG859" s="1"/>
      <c r="EH859" s="1"/>
      <c r="EI859" s="1"/>
      <c r="EJ859" s="1"/>
      <c r="EK859" s="1"/>
      <c r="EL859" s="1"/>
      <c r="EM859" s="1"/>
      <c r="EN859" s="1"/>
      <c r="EO859" s="1"/>
      <c r="EP859" s="1"/>
    </row>
    <row r="860" spans="1:14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"/>
      <c r="DM860" s="1"/>
      <c r="DN860" s="1"/>
      <c r="DO860" s="1"/>
      <c r="DP860" s="1"/>
      <c r="DQ860" s="1"/>
      <c r="DR860" s="1"/>
      <c r="DS860" s="1"/>
      <c r="DT860" s="1"/>
      <c r="DU860" s="1"/>
      <c r="DV860" s="1"/>
      <c r="DW860" s="1"/>
      <c r="DX860" s="1"/>
      <c r="DY860" s="1"/>
      <c r="DZ860" s="1"/>
      <c r="EA860" s="1"/>
      <c r="EB860" s="1"/>
      <c r="EC860" s="1"/>
      <c r="ED860" s="1"/>
      <c r="EE860" s="1"/>
      <c r="EF860" s="1"/>
      <c r="EG860" s="1"/>
      <c r="EH860" s="1"/>
      <c r="EI860" s="1"/>
      <c r="EJ860" s="1"/>
      <c r="EK860" s="1"/>
      <c r="EL860" s="1"/>
      <c r="EM860" s="1"/>
      <c r="EN860" s="1"/>
      <c r="EO860" s="1"/>
      <c r="EP860" s="1"/>
    </row>
    <row r="861" spans="1:14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"/>
      <c r="DM861" s="1"/>
      <c r="DN861" s="1"/>
      <c r="DO861" s="1"/>
      <c r="DP861" s="1"/>
      <c r="DQ861" s="1"/>
      <c r="DR861" s="1"/>
      <c r="DS861" s="1"/>
      <c r="DT861" s="1"/>
      <c r="DU861" s="1"/>
      <c r="DV861" s="1"/>
      <c r="DW861" s="1"/>
      <c r="DX861" s="1"/>
      <c r="DY861" s="1"/>
      <c r="DZ861" s="1"/>
      <c r="EA861" s="1"/>
      <c r="EB861" s="1"/>
      <c r="EC861" s="1"/>
      <c r="ED861" s="1"/>
      <c r="EE861" s="1"/>
      <c r="EF861" s="1"/>
      <c r="EG861" s="1"/>
      <c r="EH861" s="1"/>
      <c r="EI861" s="1"/>
      <c r="EJ861" s="1"/>
      <c r="EK861" s="1"/>
      <c r="EL861" s="1"/>
      <c r="EM861" s="1"/>
      <c r="EN861" s="1"/>
      <c r="EO861" s="1"/>
      <c r="EP861" s="1"/>
    </row>
    <row r="862" spans="1:14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"/>
      <c r="DM862" s="1"/>
      <c r="DN862" s="1"/>
      <c r="DO862" s="1"/>
      <c r="DP862" s="1"/>
      <c r="DQ862" s="1"/>
      <c r="DR862" s="1"/>
      <c r="DS862" s="1"/>
      <c r="DT862" s="1"/>
      <c r="DU862" s="1"/>
      <c r="DV862" s="1"/>
      <c r="DW862" s="1"/>
      <c r="DX862" s="1"/>
      <c r="DY862" s="1"/>
      <c r="DZ862" s="1"/>
      <c r="EA862" s="1"/>
      <c r="EB862" s="1"/>
      <c r="EC862" s="1"/>
      <c r="ED862" s="1"/>
      <c r="EE862" s="1"/>
      <c r="EF862" s="1"/>
      <c r="EG862" s="1"/>
      <c r="EH862" s="1"/>
      <c r="EI862" s="1"/>
      <c r="EJ862" s="1"/>
      <c r="EK862" s="1"/>
      <c r="EL862" s="1"/>
      <c r="EM862" s="1"/>
      <c r="EN862" s="1"/>
      <c r="EO862" s="1"/>
      <c r="EP862" s="1"/>
    </row>
    <row r="863" spans="1:14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"/>
      <c r="DM863" s="1"/>
      <c r="DN863" s="1"/>
      <c r="DO863" s="1"/>
      <c r="DP863" s="1"/>
      <c r="DQ863" s="1"/>
      <c r="DR863" s="1"/>
      <c r="DS863" s="1"/>
      <c r="DT863" s="1"/>
      <c r="DU863" s="1"/>
      <c r="DV863" s="1"/>
      <c r="DW863" s="1"/>
      <c r="DX863" s="1"/>
      <c r="DY863" s="1"/>
      <c r="DZ863" s="1"/>
      <c r="EA863" s="1"/>
      <c r="EB863" s="1"/>
      <c r="EC863" s="1"/>
      <c r="ED863" s="1"/>
      <c r="EE863" s="1"/>
      <c r="EF863" s="1"/>
      <c r="EG863" s="1"/>
      <c r="EH863" s="1"/>
      <c r="EI863" s="1"/>
      <c r="EJ863" s="1"/>
      <c r="EK863" s="1"/>
      <c r="EL863" s="1"/>
      <c r="EM863" s="1"/>
      <c r="EN863" s="1"/>
      <c r="EO863" s="1"/>
      <c r="EP863" s="1"/>
    </row>
    <row r="864" spans="1:14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</row>
    <row r="865" spans="1:14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"/>
      <c r="DM865" s="1"/>
      <c r="DN865" s="1"/>
      <c r="DO865" s="1"/>
      <c r="DP865" s="1"/>
      <c r="DQ865" s="1"/>
      <c r="DR865" s="1"/>
      <c r="DS865" s="1"/>
      <c r="DT865" s="1"/>
      <c r="DU865" s="1"/>
      <c r="DV865" s="1"/>
      <c r="DW865" s="1"/>
      <c r="DX865" s="1"/>
      <c r="DY865" s="1"/>
      <c r="DZ865" s="1"/>
      <c r="EA865" s="1"/>
      <c r="EB865" s="1"/>
      <c r="EC865" s="1"/>
      <c r="ED865" s="1"/>
      <c r="EE865" s="1"/>
      <c r="EF865" s="1"/>
      <c r="EG865" s="1"/>
      <c r="EH865" s="1"/>
      <c r="EI865" s="1"/>
      <c r="EJ865" s="1"/>
      <c r="EK865" s="1"/>
      <c r="EL865" s="1"/>
      <c r="EM865" s="1"/>
      <c r="EN865" s="1"/>
      <c r="EO865" s="1"/>
      <c r="EP865" s="1"/>
    </row>
    <row r="866" spans="1:14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"/>
      <c r="DM866" s="1"/>
      <c r="DN866" s="1"/>
      <c r="DO866" s="1"/>
      <c r="DP866" s="1"/>
      <c r="DQ866" s="1"/>
      <c r="DR866" s="1"/>
      <c r="DS866" s="1"/>
      <c r="DT866" s="1"/>
      <c r="DU866" s="1"/>
      <c r="DV866" s="1"/>
      <c r="DW866" s="1"/>
      <c r="DX866" s="1"/>
      <c r="DY866" s="1"/>
      <c r="DZ866" s="1"/>
      <c r="EA866" s="1"/>
      <c r="EB866" s="1"/>
      <c r="EC866" s="1"/>
      <c r="ED866" s="1"/>
      <c r="EE866" s="1"/>
      <c r="EF866" s="1"/>
      <c r="EG866" s="1"/>
      <c r="EH866" s="1"/>
      <c r="EI866" s="1"/>
      <c r="EJ866" s="1"/>
      <c r="EK866" s="1"/>
      <c r="EL866" s="1"/>
      <c r="EM866" s="1"/>
      <c r="EN866" s="1"/>
      <c r="EO866" s="1"/>
      <c r="EP866" s="1"/>
    </row>
    <row r="867" spans="1:14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"/>
      <c r="DM867" s="1"/>
      <c r="DN867" s="1"/>
      <c r="DO867" s="1"/>
      <c r="DP867" s="1"/>
      <c r="DQ867" s="1"/>
      <c r="DR867" s="1"/>
      <c r="DS867" s="1"/>
      <c r="DT867" s="1"/>
      <c r="DU867" s="1"/>
      <c r="DV867" s="1"/>
      <c r="DW867" s="1"/>
      <c r="DX867" s="1"/>
      <c r="DY867" s="1"/>
      <c r="DZ867" s="1"/>
      <c r="EA867" s="1"/>
      <c r="EB867" s="1"/>
      <c r="EC867" s="1"/>
      <c r="ED867" s="1"/>
      <c r="EE867" s="1"/>
      <c r="EF867" s="1"/>
      <c r="EG867" s="1"/>
      <c r="EH867" s="1"/>
      <c r="EI867" s="1"/>
      <c r="EJ867" s="1"/>
      <c r="EK867" s="1"/>
      <c r="EL867" s="1"/>
      <c r="EM867" s="1"/>
      <c r="EN867" s="1"/>
      <c r="EO867" s="1"/>
      <c r="EP867" s="1"/>
    </row>
    <row r="868" spans="1:14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</row>
    <row r="869" spans="1:14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"/>
      <c r="DM869" s="1"/>
      <c r="DN869" s="1"/>
      <c r="DO869" s="1"/>
      <c r="DP869" s="1"/>
      <c r="DQ869" s="1"/>
      <c r="DR869" s="1"/>
      <c r="DS869" s="1"/>
      <c r="DT869" s="1"/>
      <c r="DU869" s="1"/>
      <c r="DV869" s="1"/>
      <c r="DW869" s="1"/>
      <c r="DX869" s="1"/>
      <c r="DY869" s="1"/>
      <c r="DZ869" s="1"/>
      <c r="EA869" s="1"/>
      <c r="EB869" s="1"/>
      <c r="EC869" s="1"/>
      <c r="ED869" s="1"/>
      <c r="EE869" s="1"/>
      <c r="EF869" s="1"/>
      <c r="EG869" s="1"/>
      <c r="EH869" s="1"/>
      <c r="EI869" s="1"/>
      <c r="EJ869" s="1"/>
      <c r="EK869" s="1"/>
      <c r="EL869" s="1"/>
      <c r="EM869" s="1"/>
      <c r="EN869" s="1"/>
      <c r="EO869" s="1"/>
      <c r="EP869" s="1"/>
    </row>
    <row r="870" spans="1:14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"/>
      <c r="DM870" s="1"/>
      <c r="DN870" s="1"/>
      <c r="DO870" s="1"/>
      <c r="DP870" s="1"/>
      <c r="DQ870" s="1"/>
      <c r="DR870" s="1"/>
      <c r="DS870" s="1"/>
      <c r="DT870" s="1"/>
      <c r="DU870" s="1"/>
      <c r="DV870" s="1"/>
      <c r="DW870" s="1"/>
      <c r="DX870" s="1"/>
      <c r="DY870" s="1"/>
      <c r="DZ870" s="1"/>
      <c r="EA870" s="1"/>
      <c r="EB870" s="1"/>
      <c r="EC870" s="1"/>
      <c r="ED870" s="1"/>
      <c r="EE870" s="1"/>
      <c r="EF870" s="1"/>
      <c r="EG870" s="1"/>
      <c r="EH870" s="1"/>
      <c r="EI870" s="1"/>
      <c r="EJ870" s="1"/>
      <c r="EK870" s="1"/>
      <c r="EL870" s="1"/>
      <c r="EM870" s="1"/>
      <c r="EN870" s="1"/>
      <c r="EO870" s="1"/>
      <c r="EP870" s="1"/>
    </row>
    <row r="871" spans="1:14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"/>
      <c r="DM871" s="1"/>
      <c r="DN871" s="1"/>
      <c r="DO871" s="1"/>
      <c r="DP871" s="1"/>
      <c r="DQ871" s="1"/>
      <c r="DR871" s="1"/>
      <c r="DS871" s="1"/>
      <c r="DT871" s="1"/>
      <c r="DU871" s="1"/>
      <c r="DV871" s="1"/>
      <c r="DW871" s="1"/>
      <c r="DX871" s="1"/>
      <c r="DY871" s="1"/>
      <c r="DZ871" s="1"/>
      <c r="EA871" s="1"/>
      <c r="EB871" s="1"/>
      <c r="EC871" s="1"/>
      <c r="ED871" s="1"/>
      <c r="EE871" s="1"/>
      <c r="EF871" s="1"/>
      <c r="EG871" s="1"/>
      <c r="EH871" s="1"/>
      <c r="EI871" s="1"/>
      <c r="EJ871" s="1"/>
      <c r="EK871" s="1"/>
      <c r="EL871" s="1"/>
      <c r="EM871" s="1"/>
      <c r="EN871" s="1"/>
      <c r="EO871" s="1"/>
      <c r="EP871" s="1"/>
    </row>
    <row r="872" spans="1:14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"/>
      <c r="DM872" s="1"/>
      <c r="DN872" s="1"/>
      <c r="DO872" s="1"/>
      <c r="DP872" s="1"/>
      <c r="DQ872" s="1"/>
      <c r="DR872" s="1"/>
      <c r="DS872" s="1"/>
      <c r="DT872" s="1"/>
      <c r="DU872" s="1"/>
      <c r="DV872" s="1"/>
      <c r="DW872" s="1"/>
      <c r="DX872" s="1"/>
      <c r="DY872" s="1"/>
      <c r="DZ872" s="1"/>
      <c r="EA872" s="1"/>
      <c r="EB872" s="1"/>
      <c r="EC872" s="1"/>
      <c r="ED872" s="1"/>
      <c r="EE872" s="1"/>
      <c r="EF872" s="1"/>
      <c r="EG872" s="1"/>
      <c r="EH872" s="1"/>
      <c r="EI872" s="1"/>
      <c r="EJ872" s="1"/>
      <c r="EK872" s="1"/>
      <c r="EL872" s="1"/>
      <c r="EM872" s="1"/>
      <c r="EN872" s="1"/>
      <c r="EO872" s="1"/>
      <c r="EP872" s="1"/>
    </row>
    <row r="873" spans="1:14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"/>
      <c r="DM873" s="1"/>
      <c r="DN873" s="1"/>
      <c r="DO873" s="1"/>
      <c r="DP873" s="1"/>
      <c r="DQ873" s="1"/>
      <c r="DR873" s="1"/>
      <c r="DS873" s="1"/>
      <c r="DT873" s="1"/>
      <c r="DU873" s="1"/>
      <c r="DV873" s="1"/>
      <c r="DW873" s="1"/>
      <c r="DX873" s="1"/>
      <c r="DY873" s="1"/>
      <c r="DZ873" s="1"/>
      <c r="EA873" s="1"/>
      <c r="EB873" s="1"/>
      <c r="EC873" s="1"/>
      <c r="ED873" s="1"/>
      <c r="EE873" s="1"/>
      <c r="EF873" s="1"/>
      <c r="EG873" s="1"/>
      <c r="EH873" s="1"/>
      <c r="EI873" s="1"/>
      <c r="EJ873" s="1"/>
      <c r="EK873" s="1"/>
      <c r="EL873" s="1"/>
      <c r="EM873" s="1"/>
      <c r="EN873" s="1"/>
      <c r="EO873" s="1"/>
      <c r="EP873" s="1"/>
    </row>
    <row r="874" spans="1:14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"/>
      <c r="DM874" s="1"/>
      <c r="DN874" s="1"/>
      <c r="DO874" s="1"/>
      <c r="DP874" s="1"/>
      <c r="DQ874" s="1"/>
      <c r="DR874" s="1"/>
      <c r="DS874" s="1"/>
      <c r="DT874" s="1"/>
      <c r="DU874" s="1"/>
      <c r="DV874" s="1"/>
      <c r="DW874" s="1"/>
      <c r="DX874" s="1"/>
      <c r="DY874" s="1"/>
      <c r="DZ874" s="1"/>
      <c r="EA874" s="1"/>
      <c r="EB874" s="1"/>
      <c r="EC874" s="1"/>
      <c r="ED874" s="1"/>
      <c r="EE874" s="1"/>
      <c r="EF874" s="1"/>
      <c r="EG874" s="1"/>
      <c r="EH874" s="1"/>
      <c r="EI874" s="1"/>
      <c r="EJ874" s="1"/>
      <c r="EK874" s="1"/>
      <c r="EL874" s="1"/>
      <c r="EM874" s="1"/>
      <c r="EN874" s="1"/>
      <c r="EO874" s="1"/>
      <c r="EP874" s="1"/>
    </row>
    <row r="875" spans="1:14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</row>
    <row r="876" spans="1:14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"/>
      <c r="DM876" s="1"/>
      <c r="DN876" s="1"/>
      <c r="DO876" s="1"/>
      <c r="DP876" s="1"/>
      <c r="DQ876" s="1"/>
      <c r="DR876" s="1"/>
      <c r="DS876" s="1"/>
      <c r="DT876" s="1"/>
      <c r="DU876" s="1"/>
      <c r="DV876" s="1"/>
      <c r="DW876" s="1"/>
      <c r="DX876" s="1"/>
      <c r="DY876" s="1"/>
      <c r="DZ876" s="1"/>
      <c r="EA876" s="1"/>
      <c r="EB876" s="1"/>
      <c r="EC876" s="1"/>
      <c r="ED876" s="1"/>
      <c r="EE876" s="1"/>
      <c r="EF876" s="1"/>
      <c r="EG876" s="1"/>
      <c r="EH876" s="1"/>
      <c r="EI876" s="1"/>
      <c r="EJ876" s="1"/>
      <c r="EK876" s="1"/>
      <c r="EL876" s="1"/>
      <c r="EM876" s="1"/>
      <c r="EN876" s="1"/>
      <c r="EO876" s="1"/>
      <c r="EP876" s="1"/>
    </row>
    <row r="877" spans="1:14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"/>
      <c r="DM877" s="1"/>
      <c r="DN877" s="1"/>
      <c r="DO877" s="1"/>
      <c r="DP877" s="1"/>
      <c r="DQ877" s="1"/>
      <c r="DR877" s="1"/>
      <c r="DS877" s="1"/>
      <c r="DT877" s="1"/>
      <c r="DU877" s="1"/>
      <c r="DV877" s="1"/>
      <c r="DW877" s="1"/>
      <c r="DX877" s="1"/>
      <c r="DY877" s="1"/>
      <c r="DZ877" s="1"/>
      <c r="EA877" s="1"/>
      <c r="EB877" s="1"/>
      <c r="EC877" s="1"/>
      <c r="ED877" s="1"/>
      <c r="EE877" s="1"/>
      <c r="EF877" s="1"/>
      <c r="EG877" s="1"/>
      <c r="EH877" s="1"/>
      <c r="EI877" s="1"/>
      <c r="EJ877" s="1"/>
      <c r="EK877" s="1"/>
      <c r="EL877" s="1"/>
      <c r="EM877" s="1"/>
      <c r="EN877" s="1"/>
      <c r="EO877" s="1"/>
      <c r="EP877" s="1"/>
    </row>
    <row r="878" spans="1:14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"/>
      <c r="DM878" s="1"/>
      <c r="DN878" s="1"/>
      <c r="DO878" s="1"/>
      <c r="DP878" s="1"/>
      <c r="DQ878" s="1"/>
      <c r="DR878" s="1"/>
      <c r="DS878" s="1"/>
      <c r="DT878" s="1"/>
      <c r="DU878" s="1"/>
      <c r="DV878" s="1"/>
      <c r="DW878" s="1"/>
      <c r="DX878" s="1"/>
      <c r="DY878" s="1"/>
      <c r="DZ878" s="1"/>
      <c r="EA878" s="1"/>
      <c r="EB878" s="1"/>
      <c r="EC878" s="1"/>
      <c r="ED878" s="1"/>
      <c r="EE878" s="1"/>
      <c r="EF878" s="1"/>
      <c r="EG878" s="1"/>
      <c r="EH878" s="1"/>
      <c r="EI878" s="1"/>
      <c r="EJ878" s="1"/>
      <c r="EK878" s="1"/>
      <c r="EL878" s="1"/>
      <c r="EM878" s="1"/>
      <c r="EN878" s="1"/>
      <c r="EO878" s="1"/>
      <c r="EP878" s="1"/>
    </row>
    <row r="879" spans="1:14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"/>
      <c r="DM879" s="1"/>
      <c r="DN879" s="1"/>
      <c r="DO879" s="1"/>
      <c r="DP879" s="1"/>
      <c r="DQ879" s="1"/>
      <c r="DR879" s="1"/>
      <c r="DS879" s="1"/>
      <c r="DT879" s="1"/>
      <c r="DU879" s="1"/>
      <c r="DV879" s="1"/>
      <c r="DW879" s="1"/>
      <c r="DX879" s="1"/>
      <c r="DY879" s="1"/>
      <c r="DZ879" s="1"/>
      <c r="EA879" s="1"/>
      <c r="EB879" s="1"/>
      <c r="EC879" s="1"/>
      <c r="ED879" s="1"/>
      <c r="EE879" s="1"/>
      <c r="EF879" s="1"/>
      <c r="EG879" s="1"/>
      <c r="EH879" s="1"/>
      <c r="EI879" s="1"/>
      <c r="EJ879" s="1"/>
      <c r="EK879" s="1"/>
      <c r="EL879" s="1"/>
      <c r="EM879" s="1"/>
      <c r="EN879" s="1"/>
      <c r="EO879" s="1"/>
      <c r="EP879" s="1"/>
    </row>
    <row r="880" spans="1:14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"/>
      <c r="DM880" s="1"/>
      <c r="DN880" s="1"/>
      <c r="DO880" s="1"/>
      <c r="DP880" s="1"/>
      <c r="DQ880" s="1"/>
      <c r="DR880" s="1"/>
      <c r="DS880" s="1"/>
      <c r="DT880" s="1"/>
      <c r="DU880" s="1"/>
      <c r="DV880" s="1"/>
      <c r="DW880" s="1"/>
      <c r="DX880" s="1"/>
      <c r="DY880" s="1"/>
      <c r="DZ880" s="1"/>
      <c r="EA880" s="1"/>
      <c r="EB880" s="1"/>
      <c r="EC880" s="1"/>
      <c r="ED880" s="1"/>
      <c r="EE880" s="1"/>
      <c r="EF880" s="1"/>
      <c r="EG880" s="1"/>
      <c r="EH880" s="1"/>
      <c r="EI880" s="1"/>
      <c r="EJ880" s="1"/>
      <c r="EK880" s="1"/>
      <c r="EL880" s="1"/>
      <c r="EM880" s="1"/>
      <c r="EN880" s="1"/>
      <c r="EO880" s="1"/>
      <c r="EP880" s="1"/>
    </row>
    <row r="881" spans="1:14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"/>
      <c r="DM881" s="1"/>
      <c r="DN881" s="1"/>
      <c r="DO881" s="1"/>
      <c r="DP881" s="1"/>
      <c r="DQ881" s="1"/>
      <c r="DR881" s="1"/>
      <c r="DS881" s="1"/>
      <c r="DT881" s="1"/>
      <c r="DU881" s="1"/>
      <c r="DV881" s="1"/>
      <c r="DW881" s="1"/>
      <c r="DX881" s="1"/>
      <c r="DY881" s="1"/>
      <c r="DZ881" s="1"/>
      <c r="EA881" s="1"/>
      <c r="EB881" s="1"/>
      <c r="EC881" s="1"/>
      <c r="ED881" s="1"/>
      <c r="EE881" s="1"/>
      <c r="EF881" s="1"/>
      <c r="EG881" s="1"/>
      <c r="EH881" s="1"/>
      <c r="EI881" s="1"/>
      <c r="EJ881" s="1"/>
      <c r="EK881" s="1"/>
      <c r="EL881" s="1"/>
      <c r="EM881" s="1"/>
      <c r="EN881" s="1"/>
      <c r="EO881" s="1"/>
      <c r="EP881" s="1"/>
    </row>
    <row r="882" spans="1:14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</row>
    <row r="883" spans="1:14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"/>
      <c r="DM883" s="1"/>
      <c r="DN883" s="1"/>
      <c r="DO883" s="1"/>
      <c r="DP883" s="1"/>
      <c r="DQ883" s="1"/>
      <c r="DR883" s="1"/>
      <c r="DS883" s="1"/>
      <c r="DT883" s="1"/>
      <c r="DU883" s="1"/>
      <c r="DV883" s="1"/>
      <c r="DW883" s="1"/>
      <c r="DX883" s="1"/>
      <c r="DY883" s="1"/>
      <c r="DZ883" s="1"/>
      <c r="EA883" s="1"/>
      <c r="EB883" s="1"/>
      <c r="EC883" s="1"/>
      <c r="ED883" s="1"/>
      <c r="EE883" s="1"/>
      <c r="EF883" s="1"/>
      <c r="EG883" s="1"/>
      <c r="EH883" s="1"/>
      <c r="EI883" s="1"/>
      <c r="EJ883" s="1"/>
      <c r="EK883" s="1"/>
      <c r="EL883" s="1"/>
      <c r="EM883" s="1"/>
      <c r="EN883" s="1"/>
      <c r="EO883" s="1"/>
      <c r="EP883" s="1"/>
    </row>
    <row r="884" spans="1:14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"/>
      <c r="DM884" s="1"/>
      <c r="DN884" s="1"/>
      <c r="DO884" s="1"/>
      <c r="DP884" s="1"/>
      <c r="DQ884" s="1"/>
      <c r="DR884" s="1"/>
      <c r="DS884" s="1"/>
      <c r="DT884" s="1"/>
      <c r="DU884" s="1"/>
      <c r="DV884" s="1"/>
      <c r="DW884" s="1"/>
      <c r="DX884" s="1"/>
      <c r="DY884" s="1"/>
      <c r="DZ884" s="1"/>
      <c r="EA884" s="1"/>
      <c r="EB884" s="1"/>
      <c r="EC884" s="1"/>
      <c r="ED884" s="1"/>
      <c r="EE884" s="1"/>
      <c r="EF884" s="1"/>
      <c r="EG884" s="1"/>
      <c r="EH884" s="1"/>
      <c r="EI884" s="1"/>
      <c r="EJ884" s="1"/>
      <c r="EK884" s="1"/>
      <c r="EL884" s="1"/>
      <c r="EM884" s="1"/>
      <c r="EN884" s="1"/>
      <c r="EO884" s="1"/>
      <c r="EP884" s="1"/>
    </row>
    <row r="885" spans="1:14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"/>
      <c r="DM885" s="1"/>
      <c r="DN885" s="1"/>
      <c r="DO885" s="1"/>
      <c r="DP885" s="1"/>
      <c r="DQ885" s="1"/>
      <c r="DR885" s="1"/>
      <c r="DS885" s="1"/>
      <c r="DT885" s="1"/>
      <c r="DU885" s="1"/>
      <c r="DV885" s="1"/>
      <c r="DW885" s="1"/>
      <c r="DX885" s="1"/>
      <c r="DY885" s="1"/>
      <c r="DZ885" s="1"/>
      <c r="EA885" s="1"/>
      <c r="EB885" s="1"/>
      <c r="EC885" s="1"/>
      <c r="ED885" s="1"/>
      <c r="EE885" s="1"/>
      <c r="EF885" s="1"/>
      <c r="EG885" s="1"/>
      <c r="EH885" s="1"/>
      <c r="EI885" s="1"/>
      <c r="EJ885" s="1"/>
      <c r="EK885" s="1"/>
      <c r="EL885" s="1"/>
      <c r="EM885" s="1"/>
      <c r="EN885" s="1"/>
      <c r="EO885" s="1"/>
      <c r="EP885" s="1"/>
    </row>
    <row r="886" spans="1:14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"/>
      <c r="DM886" s="1"/>
      <c r="DN886" s="1"/>
      <c r="DO886" s="1"/>
      <c r="DP886" s="1"/>
      <c r="DQ886" s="1"/>
      <c r="DR886" s="1"/>
      <c r="DS886" s="1"/>
      <c r="DT886" s="1"/>
      <c r="DU886" s="1"/>
      <c r="DV886" s="1"/>
      <c r="DW886" s="1"/>
      <c r="DX886" s="1"/>
      <c r="DY886" s="1"/>
      <c r="DZ886" s="1"/>
      <c r="EA886" s="1"/>
      <c r="EB886" s="1"/>
      <c r="EC886" s="1"/>
      <c r="ED886" s="1"/>
      <c r="EE886" s="1"/>
      <c r="EF886" s="1"/>
      <c r="EG886" s="1"/>
      <c r="EH886" s="1"/>
      <c r="EI886" s="1"/>
      <c r="EJ886" s="1"/>
      <c r="EK886" s="1"/>
      <c r="EL886" s="1"/>
      <c r="EM886" s="1"/>
      <c r="EN886" s="1"/>
      <c r="EO886" s="1"/>
      <c r="EP886" s="1"/>
    </row>
    <row r="887" spans="1:14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"/>
      <c r="DM887" s="1"/>
      <c r="DN887" s="1"/>
      <c r="DO887" s="1"/>
      <c r="DP887" s="1"/>
      <c r="DQ887" s="1"/>
      <c r="DR887" s="1"/>
      <c r="DS887" s="1"/>
      <c r="DT887" s="1"/>
      <c r="DU887" s="1"/>
      <c r="DV887" s="1"/>
      <c r="DW887" s="1"/>
      <c r="DX887" s="1"/>
      <c r="DY887" s="1"/>
      <c r="DZ887" s="1"/>
      <c r="EA887" s="1"/>
      <c r="EB887" s="1"/>
      <c r="EC887" s="1"/>
      <c r="ED887" s="1"/>
      <c r="EE887" s="1"/>
      <c r="EF887" s="1"/>
      <c r="EG887" s="1"/>
      <c r="EH887" s="1"/>
      <c r="EI887" s="1"/>
      <c r="EJ887" s="1"/>
      <c r="EK887" s="1"/>
      <c r="EL887" s="1"/>
      <c r="EM887" s="1"/>
      <c r="EN887" s="1"/>
      <c r="EO887" s="1"/>
      <c r="EP887" s="1"/>
    </row>
    <row r="888" spans="1:14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"/>
      <c r="DM888" s="1"/>
      <c r="DN888" s="1"/>
      <c r="DO888" s="1"/>
      <c r="DP888" s="1"/>
      <c r="DQ888" s="1"/>
      <c r="DR888" s="1"/>
      <c r="DS888" s="1"/>
      <c r="DT888" s="1"/>
      <c r="DU888" s="1"/>
      <c r="DV888" s="1"/>
      <c r="DW888" s="1"/>
      <c r="DX888" s="1"/>
      <c r="DY888" s="1"/>
      <c r="DZ888" s="1"/>
      <c r="EA888" s="1"/>
      <c r="EB888" s="1"/>
      <c r="EC888" s="1"/>
      <c r="ED888" s="1"/>
      <c r="EE888" s="1"/>
      <c r="EF888" s="1"/>
      <c r="EG888" s="1"/>
      <c r="EH888" s="1"/>
      <c r="EI888" s="1"/>
      <c r="EJ888" s="1"/>
      <c r="EK888" s="1"/>
      <c r="EL888" s="1"/>
      <c r="EM888" s="1"/>
      <c r="EN888" s="1"/>
      <c r="EO888" s="1"/>
      <c r="EP888" s="1"/>
    </row>
    <row r="889" spans="1:14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"/>
      <c r="DM889" s="1"/>
      <c r="DN889" s="1"/>
      <c r="DO889" s="1"/>
      <c r="DP889" s="1"/>
      <c r="DQ889" s="1"/>
      <c r="DR889" s="1"/>
      <c r="DS889" s="1"/>
      <c r="DT889" s="1"/>
      <c r="DU889" s="1"/>
      <c r="DV889" s="1"/>
      <c r="DW889" s="1"/>
      <c r="DX889" s="1"/>
      <c r="DY889" s="1"/>
      <c r="DZ889" s="1"/>
      <c r="EA889" s="1"/>
      <c r="EB889" s="1"/>
      <c r="EC889" s="1"/>
      <c r="ED889" s="1"/>
      <c r="EE889" s="1"/>
      <c r="EF889" s="1"/>
      <c r="EG889" s="1"/>
      <c r="EH889" s="1"/>
      <c r="EI889" s="1"/>
      <c r="EJ889" s="1"/>
      <c r="EK889" s="1"/>
      <c r="EL889" s="1"/>
      <c r="EM889" s="1"/>
      <c r="EN889" s="1"/>
      <c r="EO889" s="1"/>
      <c r="EP889" s="1"/>
    </row>
    <row r="890" spans="1:14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"/>
      <c r="DM890" s="1"/>
      <c r="DN890" s="1"/>
      <c r="DO890" s="1"/>
      <c r="DP890" s="1"/>
      <c r="DQ890" s="1"/>
      <c r="DR890" s="1"/>
      <c r="DS890" s="1"/>
      <c r="DT890" s="1"/>
      <c r="DU890" s="1"/>
      <c r="DV890" s="1"/>
      <c r="DW890" s="1"/>
      <c r="DX890" s="1"/>
      <c r="DY890" s="1"/>
      <c r="DZ890" s="1"/>
      <c r="EA890" s="1"/>
      <c r="EB890" s="1"/>
      <c r="EC890" s="1"/>
      <c r="ED890" s="1"/>
      <c r="EE890" s="1"/>
      <c r="EF890" s="1"/>
      <c r="EG890" s="1"/>
      <c r="EH890" s="1"/>
      <c r="EI890" s="1"/>
      <c r="EJ890" s="1"/>
      <c r="EK890" s="1"/>
      <c r="EL890" s="1"/>
      <c r="EM890" s="1"/>
      <c r="EN890" s="1"/>
      <c r="EO890" s="1"/>
      <c r="EP890" s="1"/>
    </row>
    <row r="891" spans="1:14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"/>
      <c r="DM891" s="1"/>
      <c r="DN891" s="1"/>
      <c r="DO891" s="1"/>
      <c r="DP891" s="1"/>
      <c r="DQ891" s="1"/>
      <c r="DR891" s="1"/>
      <c r="DS891" s="1"/>
      <c r="DT891" s="1"/>
      <c r="DU891" s="1"/>
      <c r="DV891" s="1"/>
      <c r="DW891" s="1"/>
      <c r="DX891" s="1"/>
      <c r="DY891" s="1"/>
      <c r="DZ891" s="1"/>
      <c r="EA891" s="1"/>
      <c r="EB891" s="1"/>
      <c r="EC891" s="1"/>
      <c r="ED891" s="1"/>
      <c r="EE891" s="1"/>
      <c r="EF891" s="1"/>
      <c r="EG891" s="1"/>
      <c r="EH891" s="1"/>
      <c r="EI891" s="1"/>
      <c r="EJ891" s="1"/>
      <c r="EK891" s="1"/>
      <c r="EL891" s="1"/>
      <c r="EM891" s="1"/>
      <c r="EN891" s="1"/>
      <c r="EO891" s="1"/>
      <c r="EP891" s="1"/>
    </row>
    <row r="892" spans="1:14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"/>
      <c r="DM892" s="1"/>
      <c r="DN892" s="1"/>
      <c r="DO892" s="1"/>
      <c r="DP892" s="1"/>
      <c r="DQ892" s="1"/>
      <c r="DR892" s="1"/>
      <c r="DS892" s="1"/>
      <c r="DT892" s="1"/>
      <c r="DU892" s="1"/>
      <c r="DV892" s="1"/>
      <c r="DW892" s="1"/>
      <c r="DX892" s="1"/>
      <c r="DY892" s="1"/>
      <c r="DZ892" s="1"/>
      <c r="EA892" s="1"/>
      <c r="EB892" s="1"/>
      <c r="EC892" s="1"/>
      <c r="ED892" s="1"/>
      <c r="EE892" s="1"/>
      <c r="EF892" s="1"/>
      <c r="EG892" s="1"/>
      <c r="EH892" s="1"/>
      <c r="EI892" s="1"/>
      <c r="EJ892" s="1"/>
      <c r="EK892" s="1"/>
      <c r="EL892" s="1"/>
      <c r="EM892" s="1"/>
      <c r="EN892" s="1"/>
      <c r="EO892" s="1"/>
      <c r="EP892" s="1"/>
    </row>
    <row r="893" spans="1:14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"/>
      <c r="DM893" s="1"/>
      <c r="DN893" s="1"/>
      <c r="DO893" s="1"/>
      <c r="DP893" s="1"/>
      <c r="DQ893" s="1"/>
      <c r="DR893" s="1"/>
      <c r="DS893" s="1"/>
      <c r="DT893" s="1"/>
      <c r="DU893" s="1"/>
      <c r="DV893" s="1"/>
      <c r="DW893" s="1"/>
      <c r="DX893" s="1"/>
      <c r="DY893" s="1"/>
      <c r="DZ893" s="1"/>
      <c r="EA893" s="1"/>
      <c r="EB893" s="1"/>
      <c r="EC893" s="1"/>
      <c r="ED893" s="1"/>
      <c r="EE893" s="1"/>
      <c r="EF893" s="1"/>
      <c r="EG893" s="1"/>
      <c r="EH893" s="1"/>
      <c r="EI893" s="1"/>
      <c r="EJ893" s="1"/>
      <c r="EK893" s="1"/>
      <c r="EL893" s="1"/>
      <c r="EM893" s="1"/>
      <c r="EN893" s="1"/>
      <c r="EO893" s="1"/>
      <c r="EP893" s="1"/>
    </row>
    <row r="894" spans="1:14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"/>
      <c r="DM894" s="1"/>
      <c r="DN894" s="1"/>
      <c r="DO894" s="1"/>
      <c r="DP894" s="1"/>
      <c r="DQ894" s="1"/>
      <c r="DR894" s="1"/>
      <c r="DS894" s="1"/>
      <c r="DT894" s="1"/>
      <c r="DU894" s="1"/>
      <c r="DV894" s="1"/>
      <c r="DW894" s="1"/>
      <c r="DX894" s="1"/>
      <c r="DY894" s="1"/>
      <c r="DZ894" s="1"/>
      <c r="EA894" s="1"/>
      <c r="EB894" s="1"/>
      <c r="EC894" s="1"/>
      <c r="ED894" s="1"/>
      <c r="EE894" s="1"/>
      <c r="EF894" s="1"/>
      <c r="EG894" s="1"/>
      <c r="EH894" s="1"/>
      <c r="EI894" s="1"/>
      <c r="EJ894" s="1"/>
      <c r="EK894" s="1"/>
      <c r="EL894" s="1"/>
      <c r="EM894" s="1"/>
      <c r="EN894" s="1"/>
      <c r="EO894" s="1"/>
      <c r="EP894" s="1"/>
    </row>
    <row r="895" spans="1:14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"/>
      <c r="DM895" s="1"/>
      <c r="DN895" s="1"/>
      <c r="DO895" s="1"/>
      <c r="DP895" s="1"/>
      <c r="DQ895" s="1"/>
      <c r="DR895" s="1"/>
      <c r="DS895" s="1"/>
      <c r="DT895" s="1"/>
      <c r="DU895" s="1"/>
      <c r="DV895" s="1"/>
      <c r="DW895" s="1"/>
      <c r="DX895" s="1"/>
      <c r="DY895" s="1"/>
      <c r="DZ895" s="1"/>
      <c r="EA895" s="1"/>
      <c r="EB895" s="1"/>
      <c r="EC895" s="1"/>
      <c r="ED895" s="1"/>
      <c r="EE895" s="1"/>
      <c r="EF895" s="1"/>
      <c r="EG895" s="1"/>
      <c r="EH895" s="1"/>
      <c r="EI895" s="1"/>
      <c r="EJ895" s="1"/>
      <c r="EK895" s="1"/>
      <c r="EL895" s="1"/>
      <c r="EM895" s="1"/>
      <c r="EN895" s="1"/>
      <c r="EO895" s="1"/>
      <c r="EP895" s="1"/>
    </row>
    <row r="896" spans="1:14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"/>
      <c r="DM896" s="1"/>
      <c r="DN896" s="1"/>
      <c r="DO896" s="1"/>
      <c r="DP896" s="1"/>
      <c r="DQ896" s="1"/>
      <c r="DR896" s="1"/>
      <c r="DS896" s="1"/>
      <c r="DT896" s="1"/>
      <c r="DU896" s="1"/>
      <c r="DV896" s="1"/>
      <c r="DW896" s="1"/>
      <c r="DX896" s="1"/>
      <c r="DY896" s="1"/>
      <c r="DZ896" s="1"/>
      <c r="EA896" s="1"/>
      <c r="EB896" s="1"/>
      <c r="EC896" s="1"/>
      <c r="ED896" s="1"/>
      <c r="EE896" s="1"/>
      <c r="EF896" s="1"/>
      <c r="EG896" s="1"/>
      <c r="EH896" s="1"/>
      <c r="EI896" s="1"/>
      <c r="EJ896" s="1"/>
      <c r="EK896" s="1"/>
      <c r="EL896" s="1"/>
      <c r="EM896" s="1"/>
      <c r="EN896" s="1"/>
      <c r="EO896" s="1"/>
      <c r="EP896" s="1"/>
    </row>
    <row r="897" spans="1:14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"/>
      <c r="DM897" s="1"/>
      <c r="DN897" s="1"/>
      <c r="DO897" s="1"/>
      <c r="DP897" s="1"/>
      <c r="DQ897" s="1"/>
      <c r="DR897" s="1"/>
      <c r="DS897" s="1"/>
      <c r="DT897" s="1"/>
      <c r="DU897" s="1"/>
      <c r="DV897" s="1"/>
      <c r="DW897" s="1"/>
      <c r="DX897" s="1"/>
      <c r="DY897" s="1"/>
      <c r="DZ897" s="1"/>
      <c r="EA897" s="1"/>
      <c r="EB897" s="1"/>
      <c r="EC897" s="1"/>
      <c r="ED897" s="1"/>
      <c r="EE897" s="1"/>
      <c r="EF897" s="1"/>
      <c r="EG897" s="1"/>
      <c r="EH897" s="1"/>
      <c r="EI897" s="1"/>
      <c r="EJ897" s="1"/>
      <c r="EK897" s="1"/>
      <c r="EL897" s="1"/>
      <c r="EM897" s="1"/>
      <c r="EN897" s="1"/>
      <c r="EO897" s="1"/>
      <c r="EP897" s="1"/>
    </row>
    <row r="898" spans="1:14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"/>
      <c r="DM898" s="1"/>
      <c r="DN898" s="1"/>
      <c r="DO898" s="1"/>
      <c r="DP898" s="1"/>
      <c r="DQ898" s="1"/>
      <c r="DR898" s="1"/>
      <c r="DS898" s="1"/>
      <c r="DT898" s="1"/>
      <c r="DU898" s="1"/>
      <c r="DV898" s="1"/>
      <c r="DW898" s="1"/>
      <c r="DX898" s="1"/>
      <c r="DY898" s="1"/>
      <c r="DZ898" s="1"/>
      <c r="EA898" s="1"/>
      <c r="EB898" s="1"/>
      <c r="EC898" s="1"/>
      <c r="ED898" s="1"/>
      <c r="EE898" s="1"/>
      <c r="EF898" s="1"/>
      <c r="EG898" s="1"/>
      <c r="EH898" s="1"/>
      <c r="EI898" s="1"/>
      <c r="EJ898" s="1"/>
      <c r="EK898" s="1"/>
      <c r="EL898" s="1"/>
      <c r="EM898" s="1"/>
      <c r="EN898" s="1"/>
      <c r="EO898" s="1"/>
      <c r="EP898" s="1"/>
    </row>
    <row r="899" spans="1:14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"/>
      <c r="DM899" s="1"/>
      <c r="DN899" s="1"/>
      <c r="DO899" s="1"/>
      <c r="DP899" s="1"/>
      <c r="DQ899" s="1"/>
      <c r="DR899" s="1"/>
      <c r="DS899" s="1"/>
      <c r="DT899" s="1"/>
      <c r="DU899" s="1"/>
      <c r="DV899" s="1"/>
      <c r="DW899" s="1"/>
      <c r="DX899" s="1"/>
      <c r="DY899" s="1"/>
      <c r="DZ899" s="1"/>
      <c r="EA899" s="1"/>
      <c r="EB899" s="1"/>
      <c r="EC899" s="1"/>
      <c r="ED899" s="1"/>
      <c r="EE899" s="1"/>
      <c r="EF899" s="1"/>
      <c r="EG899" s="1"/>
      <c r="EH899" s="1"/>
      <c r="EI899" s="1"/>
      <c r="EJ899" s="1"/>
      <c r="EK899" s="1"/>
      <c r="EL899" s="1"/>
      <c r="EM899" s="1"/>
      <c r="EN899" s="1"/>
      <c r="EO899" s="1"/>
      <c r="EP899" s="1"/>
    </row>
    <row r="900" spans="1:14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"/>
      <c r="DM900" s="1"/>
      <c r="DN900" s="1"/>
      <c r="DO900" s="1"/>
      <c r="DP900" s="1"/>
      <c r="DQ900" s="1"/>
      <c r="DR900" s="1"/>
      <c r="DS900" s="1"/>
      <c r="DT900" s="1"/>
      <c r="DU900" s="1"/>
      <c r="DV900" s="1"/>
      <c r="DW900" s="1"/>
      <c r="DX900" s="1"/>
      <c r="DY900" s="1"/>
      <c r="DZ900" s="1"/>
      <c r="EA900" s="1"/>
      <c r="EB900" s="1"/>
      <c r="EC900" s="1"/>
      <c r="ED900" s="1"/>
      <c r="EE900" s="1"/>
      <c r="EF900" s="1"/>
      <c r="EG900" s="1"/>
      <c r="EH900" s="1"/>
      <c r="EI900" s="1"/>
      <c r="EJ900" s="1"/>
      <c r="EK900" s="1"/>
      <c r="EL900" s="1"/>
      <c r="EM900" s="1"/>
      <c r="EN900" s="1"/>
      <c r="EO900" s="1"/>
      <c r="EP900" s="1"/>
    </row>
    <row r="901" spans="1:14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"/>
      <c r="DM901" s="1"/>
      <c r="DN901" s="1"/>
      <c r="DO901" s="1"/>
      <c r="DP901" s="1"/>
      <c r="DQ901" s="1"/>
      <c r="DR901" s="1"/>
      <c r="DS901" s="1"/>
      <c r="DT901" s="1"/>
      <c r="DU901" s="1"/>
      <c r="DV901" s="1"/>
      <c r="DW901" s="1"/>
      <c r="DX901" s="1"/>
      <c r="DY901" s="1"/>
      <c r="DZ901" s="1"/>
      <c r="EA901" s="1"/>
      <c r="EB901" s="1"/>
      <c r="EC901" s="1"/>
      <c r="ED901" s="1"/>
      <c r="EE901" s="1"/>
      <c r="EF901" s="1"/>
      <c r="EG901" s="1"/>
      <c r="EH901" s="1"/>
      <c r="EI901" s="1"/>
      <c r="EJ901" s="1"/>
      <c r="EK901" s="1"/>
      <c r="EL901" s="1"/>
      <c r="EM901" s="1"/>
      <c r="EN901" s="1"/>
      <c r="EO901" s="1"/>
      <c r="EP901" s="1"/>
    </row>
    <row r="902" spans="1:14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"/>
      <c r="DM902" s="1"/>
      <c r="DN902" s="1"/>
      <c r="DO902" s="1"/>
      <c r="DP902" s="1"/>
      <c r="DQ902" s="1"/>
      <c r="DR902" s="1"/>
      <c r="DS902" s="1"/>
      <c r="DT902" s="1"/>
      <c r="DU902" s="1"/>
      <c r="DV902" s="1"/>
      <c r="DW902" s="1"/>
      <c r="DX902" s="1"/>
      <c r="DY902" s="1"/>
      <c r="DZ902" s="1"/>
      <c r="EA902" s="1"/>
      <c r="EB902" s="1"/>
      <c r="EC902" s="1"/>
      <c r="ED902" s="1"/>
      <c r="EE902" s="1"/>
      <c r="EF902" s="1"/>
      <c r="EG902" s="1"/>
      <c r="EH902" s="1"/>
      <c r="EI902" s="1"/>
      <c r="EJ902" s="1"/>
      <c r="EK902" s="1"/>
      <c r="EL902" s="1"/>
      <c r="EM902" s="1"/>
      <c r="EN902" s="1"/>
      <c r="EO902" s="1"/>
      <c r="EP902" s="1"/>
    </row>
    <row r="903" spans="1:14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"/>
      <c r="DM903" s="1"/>
      <c r="DN903" s="1"/>
      <c r="DO903" s="1"/>
      <c r="DP903" s="1"/>
      <c r="DQ903" s="1"/>
      <c r="DR903" s="1"/>
      <c r="DS903" s="1"/>
      <c r="DT903" s="1"/>
      <c r="DU903" s="1"/>
      <c r="DV903" s="1"/>
      <c r="DW903" s="1"/>
      <c r="DX903" s="1"/>
      <c r="DY903" s="1"/>
      <c r="DZ903" s="1"/>
      <c r="EA903" s="1"/>
      <c r="EB903" s="1"/>
      <c r="EC903" s="1"/>
      <c r="ED903" s="1"/>
      <c r="EE903" s="1"/>
      <c r="EF903" s="1"/>
      <c r="EG903" s="1"/>
      <c r="EH903" s="1"/>
      <c r="EI903" s="1"/>
      <c r="EJ903" s="1"/>
      <c r="EK903" s="1"/>
      <c r="EL903" s="1"/>
      <c r="EM903" s="1"/>
      <c r="EN903" s="1"/>
      <c r="EO903" s="1"/>
      <c r="EP903" s="1"/>
    </row>
    <row r="904" spans="1:14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"/>
      <c r="DM904" s="1"/>
      <c r="DN904" s="1"/>
      <c r="DO904" s="1"/>
      <c r="DP904" s="1"/>
      <c r="DQ904" s="1"/>
      <c r="DR904" s="1"/>
      <c r="DS904" s="1"/>
      <c r="DT904" s="1"/>
      <c r="DU904" s="1"/>
      <c r="DV904" s="1"/>
      <c r="DW904" s="1"/>
      <c r="DX904" s="1"/>
      <c r="DY904" s="1"/>
      <c r="DZ904" s="1"/>
      <c r="EA904" s="1"/>
      <c r="EB904" s="1"/>
      <c r="EC904" s="1"/>
      <c r="ED904" s="1"/>
      <c r="EE904" s="1"/>
      <c r="EF904" s="1"/>
      <c r="EG904" s="1"/>
      <c r="EH904" s="1"/>
      <c r="EI904" s="1"/>
      <c r="EJ904" s="1"/>
      <c r="EK904" s="1"/>
      <c r="EL904" s="1"/>
      <c r="EM904" s="1"/>
      <c r="EN904" s="1"/>
      <c r="EO904" s="1"/>
      <c r="EP904" s="1"/>
    </row>
    <row r="905" spans="1:14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"/>
      <c r="DM905" s="1"/>
      <c r="DN905" s="1"/>
      <c r="DO905" s="1"/>
      <c r="DP905" s="1"/>
      <c r="DQ905" s="1"/>
      <c r="DR905" s="1"/>
      <c r="DS905" s="1"/>
      <c r="DT905" s="1"/>
      <c r="DU905" s="1"/>
      <c r="DV905" s="1"/>
      <c r="DW905" s="1"/>
      <c r="DX905" s="1"/>
      <c r="DY905" s="1"/>
      <c r="DZ905" s="1"/>
      <c r="EA905" s="1"/>
      <c r="EB905" s="1"/>
      <c r="EC905" s="1"/>
      <c r="ED905" s="1"/>
      <c r="EE905" s="1"/>
      <c r="EF905" s="1"/>
      <c r="EG905" s="1"/>
      <c r="EH905" s="1"/>
      <c r="EI905" s="1"/>
      <c r="EJ905" s="1"/>
      <c r="EK905" s="1"/>
      <c r="EL905" s="1"/>
      <c r="EM905" s="1"/>
      <c r="EN905" s="1"/>
      <c r="EO905" s="1"/>
      <c r="EP905" s="1"/>
    </row>
    <row r="906" spans="1:14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"/>
      <c r="DM906" s="1"/>
      <c r="DN906" s="1"/>
      <c r="DO906" s="1"/>
      <c r="DP906" s="1"/>
      <c r="DQ906" s="1"/>
      <c r="DR906" s="1"/>
      <c r="DS906" s="1"/>
      <c r="DT906" s="1"/>
      <c r="DU906" s="1"/>
      <c r="DV906" s="1"/>
      <c r="DW906" s="1"/>
      <c r="DX906" s="1"/>
      <c r="DY906" s="1"/>
      <c r="DZ906" s="1"/>
      <c r="EA906" s="1"/>
      <c r="EB906" s="1"/>
      <c r="EC906" s="1"/>
      <c r="ED906" s="1"/>
      <c r="EE906" s="1"/>
      <c r="EF906" s="1"/>
      <c r="EG906" s="1"/>
      <c r="EH906" s="1"/>
      <c r="EI906" s="1"/>
      <c r="EJ906" s="1"/>
      <c r="EK906" s="1"/>
      <c r="EL906" s="1"/>
      <c r="EM906" s="1"/>
      <c r="EN906" s="1"/>
      <c r="EO906" s="1"/>
      <c r="EP906" s="1"/>
    </row>
    <row r="907" spans="1:14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"/>
      <c r="DM907" s="1"/>
      <c r="DN907" s="1"/>
      <c r="DO907" s="1"/>
      <c r="DP907" s="1"/>
      <c r="DQ907" s="1"/>
      <c r="DR907" s="1"/>
      <c r="DS907" s="1"/>
      <c r="DT907" s="1"/>
      <c r="DU907" s="1"/>
      <c r="DV907" s="1"/>
      <c r="DW907" s="1"/>
      <c r="DX907" s="1"/>
      <c r="DY907" s="1"/>
      <c r="DZ907" s="1"/>
      <c r="EA907" s="1"/>
      <c r="EB907" s="1"/>
      <c r="EC907" s="1"/>
      <c r="ED907" s="1"/>
      <c r="EE907" s="1"/>
      <c r="EF907" s="1"/>
      <c r="EG907" s="1"/>
      <c r="EH907" s="1"/>
      <c r="EI907" s="1"/>
      <c r="EJ907" s="1"/>
      <c r="EK907" s="1"/>
      <c r="EL907" s="1"/>
      <c r="EM907" s="1"/>
      <c r="EN907" s="1"/>
      <c r="EO907" s="1"/>
      <c r="EP907" s="1"/>
    </row>
    <row r="908" spans="1:14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"/>
      <c r="DM908" s="1"/>
      <c r="DN908" s="1"/>
      <c r="DO908" s="1"/>
      <c r="DP908" s="1"/>
      <c r="DQ908" s="1"/>
      <c r="DR908" s="1"/>
      <c r="DS908" s="1"/>
      <c r="DT908" s="1"/>
      <c r="DU908" s="1"/>
      <c r="DV908" s="1"/>
      <c r="DW908" s="1"/>
      <c r="DX908" s="1"/>
      <c r="DY908" s="1"/>
      <c r="DZ908" s="1"/>
      <c r="EA908" s="1"/>
      <c r="EB908" s="1"/>
      <c r="EC908" s="1"/>
      <c r="ED908" s="1"/>
      <c r="EE908" s="1"/>
      <c r="EF908" s="1"/>
      <c r="EG908" s="1"/>
      <c r="EH908" s="1"/>
      <c r="EI908" s="1"/>
      <c r="EJ908" s="1"/>
      <c r="EK908" s="1"/>
      <c r="EL908" s="1"/>
      <c r="EM908" s="1"/>
      <c r="EN908" s="1"/>
      <c r="EO908" s="1"/>
      <c r="EP908" s="1"/>
    </row>
    <row r="909" spans="1:14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"/>
      <c r="DM909" s="1"/>
      <c r="DN909" s="1"/>
      <c r="DO909" s="1"/>
      <c r="DP909" s="1"/>
      <c r="DQ909" s="1"/>
      <c r="DR909" s="1"/>
      <c r="DS909" s="1"/>
      <c r="DT909" s="1"/>
      <c r="DU909" s="1"/>
      <c r="DV909" s="1"/>
      <c r="DW909" s="1"/>
      <c r="DX909" s="1"/>
      <c r="DY909" s="1"/>
      <c r="DZ909" s="1"/>
      <c r="EA909" s="1"/>
      <c r="EB909" s="1"/>
      <c r="EC909" s="1"/>
      <c r="ED909" s="1"/>
      <c r="EE909" s="1"/>
      <c r="EF909" s="1"/>
      <c r="EG909" s="1"/>
      <c r="EH909" s="1"/>
      <c r="EI909" s="1"/>
      <c r="EJ909" s="1"/>
      <c r="EK909" s="1"/>
      <c r="EL909" s="1"/>
      <c r="EM909" s="1"/>
      <c r="EN909" s="1"/>
      <c r="EO909" s="1"/>
      <c r="EP909" s="1"/>
    </row>
    <row r="910" spans="1:14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"/>
      <c r="DM910" s="1"/>
      <c r="DN910" s="1"/>
      <c r="DO910" s="1"/>
      <c r="DP910" s="1"/>
      <c r="DQ910" s="1"/>
      <c r="DR910" s="1"/>
      <c r="DS910" s="1"/>
      <c r="DT910" s="1"/>
      <c r="DU910" s="1"/>
      <c r="DV910" s="1"/>
      <c r="DW910" s="1"/>
      <c r="DX910" s="1"/>
      <c r="DY910" s="1"/>
      <c r="DZ910" s="1"/>
      <c r="EA910" s="1"/>
      <c r="EB910" s="1"/>
      <c r="EC910" s="1"/>
      <c r="ED910" s="1"/>
      <c r="EE910" s="1"/>
      <c r="EF910" s="1"/>
      <c r="EG910" s="1"/>
      <c r="EH910" s="1"/>
      <c r="EI910" s="1"/>
      <c r="EJ910" s="1"/>
      <c r="EK910" s="1"/>
      <c r="EL910" s="1"/>
      <c r="EM910" s="1"/>
      <c r="EN910" s="1"/>
      <c r="EO910" s="1"/>
      <c r="EP910" s="1"/>
    </row>
    <row r="911" spans="1:14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"/>
      <c r="DM911" s="1"/>
      <c r="DN911" s="1"/>
      <c r="DO911" s="1"/>
      <c r="DP911" s="1"/>
      <c r="DQ911" s="1"/>
      <c r="DR911" s="1"/>
      <c r="DS911" s="1"/>
      <c r="DT911" s="1"/>
      <c r="DU911" s="1"/>
      <c r="DV911" s="1"/>
      <c r="DW911" s="1"/>
      <c r="DX911" s="1"/>
      <c r="DY911" s="1"/>
      <c r="DZ911" s="1"/>
      <c r="EA911" s="1"/>
      <c r="EB911" s="1"/>
      <c r="EC911" s="1"/>
      <c r="ED911" s="1"/>
      <c r="EE911" s="1"/>
      <c r="EF911" s="1"/>
      <c r="EG911" s="1"/>
      <c r="EH911" s="1"/>
      <c r="EI911" s="1"/>
      <c r="EJ911" s="1"/>
      <c r="EK911" s="1"/>
      <c r="EL911" s="1"/>
      <c r="EM911" s="1"/>
      <c r="EN911" s="1"/>
      <c r="EO911" s="1"/>
      <c r="EP911" s="1"/>
    </row>
    <row r="912" spans="1:14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"/>
      <c r="DM912" s="1"/>
      <c r="DN912" s="1"/>
      <c r="DO912" s="1"/>
      <c r="DP912" s="1"/>
      <c r="DQ912" s="1"/>
      <c r="DR912" s="1"/>
      <c r="DS912" s="1"/>
      <c r="DT912" s="1"/>
      <c r="DU912" s="1"/>
      <c r="DV912" s="1"/>
      <c r="DW912" s="1"/>
      <c r="DX912" s="1"/>
      <c r="DY912" s="1"/>
      <c r="DZ912" s="1"/>
      <c r="EA912" s="1"/>
      <c r="EB912" s="1"/>
      <c r="EC912" s="1"/>
      <c r="ED912" s="1"/>
      <c r="EE912" s="1"/>
      <c r="EF912" s="1"/>
      <c r="EG912" s="1"/>
      <c r="EH912" s="1"/>
      <c r="EI912" s="1"/>
      <c r="EJ912" s="1"/>
      <c r="EK912" s="1"/>
      <c r="EL912" s="1"/>
      <c r="EM912" s="1"/>
      <c r="EN912" s="1"/>
      <c r="EO912" s="1"/>
      <c r="EP912" s="1"/>
    </row>
    <row r="913" spans="1:14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"/>
      <c r="DM913" s="1"/>
      <c r="DN913" s="1"/>
      <c r="DO913" s="1"/>
      <c r="DP913" s="1"/>
      <c r="DQ913" s="1"/>
      <c r="DR913" s="1"/>
      <c r="DS913" s="1"/>
      <c r="DT913" s="1"/>
      <c r="DU913" s="1"/>
      <c r="DV913" s="1"/>
      <c r="DW913" s="1"/>
      <c r="DX913" s="1"/>
      <c r="DY913" s="1"/>
      <c r="DZ913" s="1"/>
      <c r="EA913" s="1"/>
      <c r="EB913" s="1"/>
      <c r="EC913" s="1"/>
      <c r="ED913" s="1"/>
      <c r="EE913" s="1"/>
      <c r="EF913" s="1"/>
      <c r="EG913" s="1"/>
      <c r="EH913" s="1"/>
      <c r="EI913" s="1"/>
      <c r="EJ913" s="1"/>
      <c r="EK913" s="1"/>
      <c r="EL913" s="1"/>
      <c r="EM913" s="1"/>
      <c r="EN913" s="1"/>
      <c r="EO913" s="1"/>
      <c r="EP913" s="1"/>
    </row>
    <row r="914" spans="1:14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"/>
      <c r="DM914" s="1"/>
      <c r="DN914" s="1"/>
      <c r="DO914" s="1"/>
      <c r="DP914" s="1"/>
      <c r="DQ914" s="1"/>
      <c r="DR914" s="1"/>
      <c r="DS914" s="1"/>
      <c r="DT914" s="1"/>
      <c r="DU914" s="1"/>
      <c r="DV914" s="1"/>
      <c r="DW914" s="1"/>
      <c r="DX914" s="1"/>
      <c r="DY914" s="1"/>
      <c r="DZ914" s="1"/>
      <c r="EA914" s="1"/>
      <c r="EB914" s="1"/>
      <c r="EC914" s="1"/>
      <c r="ED914" s="1"/>
      <c r="EE914" s="1"/>
      <c r="EF914" s="1"/>
      <c r="EG914" s="1"/>
      <c r="EH914" s="1"/>
      <c r="EI914" s="1"/>
      <c r="EJ914" s="1"/>
      <c r="EK914" s="1"/>
      <c r="EL914" s="1"/>
      <c r="EM914" s="1"/>
      <c r="EN914" s="1"/>
      <c r="EO914" s="1"/>
      <c r="EP914" s="1"/>
    </row>
    <row r="915" spans="1:14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"/>
      <c r="DM915" s="1"/>
      <c r="DN915" s="1"/>
      <c r="DO915" s="1"/>
      <c r="DP915" s="1"/>
      <c r="DQ915" s="1"/>
      <c r="DR915" s="1"/>
      <c r="DS915" s="1"/>
      <c r="DT915" s="1"/>
      <c r="DU915" s="1"/>
      <c r="DV915" s="1"/>
      <c r="DW915" s="1"/>
      <c r="DX915" s="1"/>
      <c r="DY915" s="1"/>
      <c r="DZ915" s="1"/>
      <c r="EA915" s="1"/>
      <c r="EB915" s="1"/>
      <c r="EC915" s="1"/>
      <c r="ED915" s="1"/>
      <c r="EE915" s="1"/>
      <c r="EF915" s="1"/>
      <c r="EG915" s="1"/>
      <c r="EH915" s="1"/>
      <c r="EI915" s="1"/>
      <c r="EJ915" s="1"/>
      <c r="EK915" s="1"/>
      <c r="EL915" s="1"/>
      <c r="EM915" s="1"/>
      <c r="EN915" s="1"/>
      <c r="EO915" s="1"/>
      <c r="EP915" s="1"/>
    </row>
    <row r="916" spans="1:14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"/>
      <c r="DM916" s="1"/>
      <c r="DN916" s="1"/>
      <c r="DO916" s="1"/>
      <c r="DP916" s="1"/>
      <c r="DQ916" s="1"/>
      <c r="DR916" s="1"/>
      <c r="DS916" s="1"/>
      <c r="DT916" s="1"/>
      <c r="DU916" s="1"/>
      <c r="DV916" s="1"/>
      <c r="DW916" s="1"/>
      <c r="DX916" s="1"/>
      <c r="DY916" s="1"/>
      <c r="DZ916" s="1"/>
      <c r="EA916" s="1"/>
      <c r="EB916" s="1"/>
      <c r="EC916" s="1"/>
      <c r="ED916" s="1"/>
      <c r="EE916" s="1"/>
      <c r="EF916" s="1"/>
      <c r="EG916" s="1"/>
      <c r="EH916" s="1"/>
      <c r="EI916" s="1"/>
      <c r="EJ916" s="1"/>
      <c r="EK916" s="1"/>
      <c r="EL916" s="1"/>
      <c r="EM916" s="1"/>
      <c r="EN916" s="1"/>
      <c r="EO916" s="1"/>
      <c r="EP916" s="1"/>
    </row>
    <row r="917" spans="1:14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"/>
      <c r="DM917" s="1"/>
      <c r="DN917" s="1"/>
      <c r="DO917" s="1"/>
      <c r="DP917" s="1"/>
      <c r="DQ917" s="1"/>
      <c r="DR917" s="1"/>
      <c r="DS917" s="1"/>
      <c r="DT917" s="1"/>
      <c r="DU917" s="1"/>
      <c r="DV917" s="1"/>
      <c r="DW917" s="1"/>
      <c r="DX917" s="1"/>
      <c r="DY917" s="1"/>
      <c r="DZ917" s="1"/>
      <c r="EA917" s="1"/>
      <c r="EB917" s="1"/>
      <c r="EC917" s="1"/>
      <c r="ED917" s="1"/>
      <c r="EE917" s="1"/>
      <c r="EF917" s="1"/>
      <c r="EG917" s="1"/>
      <c r="EH917" s="1"/>
      <c r="EI917" s="1"/>
      <c r="EJ917" s="1"/>
      <c r="EK917" s="1"/>
      <c r="EL917" s="1"/>
      <c r="EM917" s="1"/>
      <c r="EN917" s="1"/>
      <c r="EO917" s="1"/>
      <c r="EP917" s="1"/>
    </row>
    <row r="918" spans="1:14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</row>
    <row r="919" spans="1:14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"/>
      <c r="DM919" s="1"/>
      <c r="DN919" s="1"/>
      <c r="DO919" s="1"/>
      <c r="DP919" s="1"/>
      <c r="DQ919" s="1"/>
      <c r="DR919" s="1"/>
      <c r="DS919" s="1"/>
      <c r="DT919" s="1"/>
      <c r="DU919" s="1"/>
      <c r="DV919" s="1"/>
      <c r="DW919" s="1"/>
      <c r="DX919" s="1"/>
      <c r="DY919" s="1"/>
      <c r="DZ919" s="1"/>
      <c r="EA919" s="1"/>
      <c r="EB919" s="1"/>
      <c r="EC919" s="1"/>
      <c r="ED919" s="1"/>
      <c r="EE919" s="1"/>
      <c r="EF919" s="1"/>
      <c r="EG919" s="1"/>
      <c r="EH919" s="1"/>
      <c r="EI919" s="1"/>
      <c r="EJ919" s="1"/>
      <c r="EK919" s="1"/>
      <c r="EL919" s="1"/>
      <c r="EM919" s="1"/>
      <c r="EN919" s="1"/>
      <c r="EO919" s="1"/>
      <c r="EP919" s="1"/>
    </row>
    <row r="920" spans="1:14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"/>
      <c r="DM920" s="1"/>
      <c r="DN920" s="1"/>
      <c r="DO920" s="1"/>
      <c r="DP920" s="1"/>
      <c r="DQ920" s="1"/>
      <c r="DR920" s="1"/>
      <c r="DS920" s="1"/>
      <c r="DT920" s="1"/>
      <c r="DU920" s="1"/>
      <c r="DV920" s="1"/>
      <c r="DW920" s="1"/>
      <c r="DX920" s="1"/>
      <c r="DY920" s="1"/>
      <c r="DZ920" s="1"/>
      <c r="EA920" s="1"/>
      <c r="EB920" s="1"/>
      <c r="EC920" s="1"/>
      <c r="ED920" s="1"/>
      <c r="EE920" s="1"/>
      <c r="EF920" s="1"/>
      <c r="EG920" s="1"/>
      <c r="EH920" s="1"/>
      <c r="EI920" s="1"/>
      <c r="EJ920" s="1"/>
      <c r="EK920" s="1"/>
      <c r="EL920" s="1"/>
      <c r="EM920" s="1"/>
      <c r="EN920" s="1"/>
      <c r="EO920" s="1"/>
      <c r="EP920" s="1"/>
    </row>
    <row r="921" spans="1:14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"/>
      <c r="DM921" s="1"/>
      <c r="DN921" s="1"/>
      <c r="DO921" s="1"/>
      <c r="DP921" s="1"/>
      <c r="DQ921" s="1"/>
      <c r="DR921" s="1"/>
      <c r="DS921" s="1"/>
      <c r="DT921" s="1"/>
      <c r="DU921" s="1"/>
      <c r="DV921" s="1"/>
      <c r="DW921" s="1"/>
      <c r="DX921" s="1"/>
      <c r="DY921" s="1"/>
      <c r="DZ921" s="1"/>
      <c r="EA921" s="1"/>
      <c r="EB921" s="1"/>
      <c r="EC921" s="1"/>
      <c r="ED921" s="1"/>
      <c r="EE921" s="1"/>
      <c r="EF921" s="1"/>
      <c r="EG921" s="1"/>
      <c r="EH921" s="1"/>
      <c r="EI921" s="1"/>
      <c r="EJ921" s="1"/>
      <c r="EK921" s="1"/>
      <c r="EL921" s="1"/>
      <c r="EM921" s="1"/>
      <c r="EN921" s="1"/>
      <c r="EO921" s="1"/>
      <c r="EP921" s="1"/>
    </row>
    <row r="922" spans="1:14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</row>
    <row r="923" spans="1:14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</row>
    <row r="924" spans="1:14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"/>
      <c r="DM924" s="1"/>
      <c r="DN924" s="1"/>
      <c r="DO924" s="1"/>
      <c r="DP924" s="1"/>
      <c r="DQ924" s="1"/>
      <c r="DR924" s="1"/>
      <c r="DS924" s="1"/>
      <c r="DT924" s="1"/>
      <c r="DU924" s="1"/>
      <c r="DV924" s="1"/>
      <c r="DW924" s="1"/>
      <c r="DX924" s="1"/>
      <c r="DY924" s="1"/>
      <c r="DZ924" s="1"/>
      <c r="EA924" s="1"/>
      <c r="EB924" s="1"/>
      <c r="EC924" s="1"/>
      <c r="ED924" s="1"/>
      <c r="EE924" s="1"/>
      <c r="EF924" s="1"/>
      <c r="EG924" s="1"/>
      <c r="EH924" s="1"/>
      <c r="EI924" s="1"/>
      <c r="EJ924" s="1"/>
      <c r="EK924" s="1"/>
      <c r="EL924" s="1"/>
      <c r="EM924" s="1"/>
      <c r="EN924" s="1"/>
      <c r="EO924" s="1"/>
      <c r="EP924" s="1"/>
    </row>
    <row r="925" spans="1:14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"/>
      <c r="DM925" s="1"/>
      <c r="DN925" s="1"/>
      <c r="DO925" s="1"/>
      <c r="DP925" s="1"/>
      <c r="DQ925" s="1"/>
      <c r="DR925" s="1"/>
      <c r="DS925" s="1"/>
      <c r="DT925" s="1"/>
      <c r="DU925" s="1"/>
      <c r="DV925" s="1"/>
      <c r="DW925" s="1"/>
      <c r="DX925" s="1"/>
      <c r="DY925" s="1"/>
      <c r="DZ925" s="1"/>
      <c r="EA925" s="1"/>
      <c r="EB925" s="1"/>
      <c r="EC925" s="1"/>
      <c r="ED925" s="1"/>
      <c r="EE925" s="1"/>
      <c r="EF925" s="1"/>
      <c r="EG925" s="1"/>
      <c r="EH925" s="1"/>
      <c r="EI925" s="1"/>
      <c r="EJ925" s="1"/>
      <c r="EK925" s="1"/>
      <c r="EL925" s="1"/>
      <c r="EM925" s="1"/>
      <c r="EN925" s="1"/>
      <c r="EO925" s="1"/>
      <c r="EP925" s="1"/>
    </row>
    <row r="926" spans="1:14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"/>
      <c r="DM926" s="1"/>
      <c r="DN926" s="1"/>
      <c r="DO926" s="1"/>
      <c r="DP926" s="1"/>
      <c r="DQ926" s="1"/>
      <c r="DR926" s="1"/>
      <c r="DS926" s="1"/>
      <c r="DT926" s="1"/>
      <c r="DU926" s="1"/>
      <c r="DV926" s="1"/>
      <c r="DW926" s="1"/>
      <c r="DX926" s="1"/>
      <c r="DY926" s="1"/>
      <c r="DZ926" s="1"/>
      <c r="EA926" s="1"/>
      <c r="EB926" s="1"/>
      <c r="EC926" s="1"/>
      <c r="ED926" s="1"/>
      <c r="EE926" s="1"/>
      <c r="EF926" s="1"/>
      <c r="EG926" s="1"/>
      <c r="EH926" s="1"/>
      <c r="EI926" s="1"/>
      <c r="EJ926" s="1"/>
      <c r="EK926" s="1"/>
      <c r="EL926" s="1"/>
      <c r="EM926" s="1"/>
      <c r="EN926" s="1"/>
      <c r="EO926" s="1"/>
      <c r="EP926" s="1"/>
    </row>
    <row r="927" spans="1:14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</row>
    <row r="928" spans="1:14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"/>
      <c r="DM928" s="1"/>
      <c r="DN928" s="1"/>
      <c r="DO928" s="1"/>
      <c r="DP928" s="1"/>
      <c r="DQ928" s="1"/>
      <c r="DR928" s="1"/>
      <c r="DS928" s="1"/>
      <c r="DT928" s="1"/>
      <c r="DU928" s="1"/>
      <c r="DV928" s="1"/>
      <c r="DW928" s="1"/>
      <c r="DX928" s="1"/>
      <c r="DY928" s="1"/>
      <c r="DZ928" s="1"/>
      <c r="EA928" s="1"/>
      <c r="EB928" s="1"/>
      <c r="EC928" s="1"/>
      <c r="ED928" s="1"/>
      <c r="EE928" s="1"/>
      <c r="EF928" s="1"/>
      <c r="EG928" s="1"/>
      <c r="EH928" s="1"/>
      <c r="EI928" s="1"/>
      <c r="EJ928" s="1"/>
      <c r="EK928" s="1"/>
      <c r="EL928" s="1"/>
      <c r="EM928" s="1"/>
      <c r="EN928" s="1"/>
      <c r="EO928" s="1"/>
      <c r="EP928" s="1"/>
    </row>
    <row r="929" spans="1:14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"/>
      <c r="DM929" s="1"/>
      <c r="DN929" s="1"/>
      <c r="DO929" s="1"/>
      <c r="DP929" s="1"/>
      <c r="DQ929" s="1"/>
      <c r="DR929" s="1"/>
      <c r="DS929" s="1"/>
      <c r="DT929" s="1"/>
      <c r="DU929" s="1"/>
      <c r="DV929" s="1"/>
      <c r="DW929" s="1"/>
      <c r="DX929" s="1"/>
      <c r="DY929" s="1"/>
      <c r="DZ929" s="1"/>
      <c r="EA929" s="1"/>
      <c r="EB929" s="1"/>
      <c r="EC929" s="1"/>
      <c r="ED929" s="1"/>
      <c r="EE929" s="1"/>
      <c r="EF929" s="1"/>
      <c r="EG929" s="1"/>
      <c r="EH929" s="1"/>
      <c r="EI929" s="1"/>
      <c r="EJ929" s="1"/>
      <c r="EK929" s="1"/>
      <c r="EL929" s="1"/>
      <c r="EM929" s="1"/>
      <c r="EN929" s="1"/>
      <c r="EO929" s="1"/>
      <c r="EP929" s="1"/>
    </row>
    <row r="930" spans="1:14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"/>
      <c r="DM930" s="1"/>
      <c r="DN930" s="1"/>
      <c r="DO930" s="1"/>
      <c r="DP930" s="1"/>
      <c r="DQ930" s="1"/>
      <c r="DR930" s="1"/>
      <c r="DS930" s="1"/>
      <c r="DT930" s="1"/>
      <c r="DU930" s="1"/>
      <c r="DV930" s="1"/>
      <c r="DW930" s="1"/>
      <c r="DX930" s="1"/>
      <c r="DY930" s="1"/>
      <c r="DZ930" s="1"/>
      <c r="EA930" s="1"/>
      <c r="EB930" s="1"/>
      <c r="EC930" s="1"/>
      <c r="ED930" s="1"/>
      <c r="EE930" s="1"/>
      <c r="EF930" s="1"/>
      <c r="EG930" s="1"/>
      <c r="EH930" s="1"/>
      <c r="EI930" s="1"/>
      <c r="EJ930" s="1"/>
      <c r="EK930" s="1"/>
      <c r="EL930" s="1"/>
      <c r="EM930" s="1"/>
      <c r="EN930" s="1"/>
      <c r="EO930" s="1"/>
      <c r="EP930" s="1"/>
    </row>
    <row r="931" spans="1:14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"/>
      <c r="DM931" s="1"/>
      <c r="DN931" s="1"/>
      <c r="DO931" s="1"/>
      <c r="DP931" s="1"/>
      <c r="DQ931" s="1"/>
      <c r="DR931" s="1"/>
      <c r="DS931" s="1"/>
      <c r="DT931" s="1"/>
      <c r="DU931" s="1"/>
      <c r="DV931" s="1"/>
      <c r="DW931" s="1"/>
      <c r="DX931" s="1"/>
      <c r="DY931" s="1"/>
      <c r="DZ931" s="1"/>
      <c r="EA931" s="1"/>
      <c r="EB931" s="1"/>
      <c r="EC931" s="1"/>
      <c r="ED931" s="1"/>
      <c r="EE931" s="1"/>
      <c r="EF931" s="1"/>
      <c r="EG931" s="1"/>
      <c r="EH931" s="1"/>
      <c r="EI931" s="1"/>
      <c r="EJ931" s="1"/>
      <c r="EK931" s="1"/>
      <c r="EL931" s="1"/>
      <c r="EM931" s="1"/>
      <c r="EN931" s="1"/>
      <c r="EO931" s="1"/>
      <c r="EP931" s="1"/>
    </row>
    <row r="932" spans="1:14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"/>
      <c r="DM932" s="1"/>
      <c r="DN932" s="1"/>
      <c r="DO932" s="1"/>
      <c r="DP932" s="1"/>
      <c r="DQ932" s="1"/>
      <c r="DR932" s="1"/>
      <c r="DS932" s="1"/>
      <c r="DT932" s="1"/>
      <c r="DU932" s="1"/>
      <c r="DV932" s="1"/>
      <c r="DW932" s="1"/>
      <c r="DX932" s="1"/>
      <c r="DY932" s="1"/>
      <c r="DZ932" s="1"/>
      <c r="EA932" s="1"/>
      <c r="EB932" s="1"/>
      <c r="EC932" s="1"/>
      <c r="ED932" s="1"/>
      <c r="EE932" s="1"/>
      <c r="EF932" s="1"/>
      <c r="EG932" s="1"/>
      <c r="EH932" s="1"/>
      <c r="EI932" s="1"/>
      <c r="EJ932" s="1"/>
      <c r="EK932" s="1"/>
      <c r="EL932" s="1"/>
      <c r="EM932" s="1"/>
      <c r="EN932" s="1"/>
      <c r="EO932" s="1"/>
      <c r="EP932" s="1"/>
    </row>
    <row r="933" spans="1:14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"/>
      <c r="DM933" s="1"/>
      <c r="DN933" s="1"/>
      <c r="DO933" s="1"/>
      <c r="DP933" s="1"/>
      <c r="DQ933" s="1"/>
      <c r="DR933" s="1"/>
      <c r="DS933" s="1"/>
      <c r="DT933" s="1"/>
      <c r="DU933" s="1"/>
      <c r="DV933" s="1"/>
      <c r="DW933" s="1"/>
      <c r="DX933" s="1"/>
      <c r="DY933" s="1"/>
      <c r="DZ933" s="1"/>
      <c r="EA933" s="1"/>
      <c r="EB933" s="1"/>
      <c r="EC933" s="1"/>
      <c r="ED933" s="1"/>
      <c r="EE933" s="1"/>
      <c r="EF933" s="1"/>
      <c r="EG933" s="1"/>
      <c r="EH933" s="1"/>
      <c r="EI933" s="1"/>
      <c r="EJ933" s="1"/>
      <c r="EK933" s="1"/>
      <c r="EL933" s="1"/>
      <c r="EM933" s="1"/>
      <c r="EN933" s="1"/>
      <c r="EO933" s="1"/>
      <c r="EP933" s="1"/>
    </row>
    <row r="934" spans="1:14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"/>
      <c r="DM934" s="1"/>
      <c r="DN934" s="1"/>
      <c r="DO934" s="1"/>
      <c r="DP934" s="1"/>
      <c r="DQ934" s="1"/>
      <c r="DR934" s="1"/>
      <c r="DS934" s="1"/>
      <c r="DT934" s="1"/>
      <c r="DU934" s="1"/>
      <c r="DV934" s="1"/>
      <c r="DW934" s="1"/>
      <c r="DX934" s="1"/>
      <c r="DY934" s="1"/>
      <c r="DZ934" s="1"/>
      <c r="EA934" s="1"/>
      <c r="EB934" s="1"/>
      <c r="EC934" s="1"/>
      <c r="ED934" s="1"/>
      <c r="EE934" s="1"/>
      <c r="EF934" s="1"/>
      <c r="EG934" s="1"/>
      <c r="EH934" s="1"/>
      <c r="EI934" s="1"/>
      <c r="EJ934" s="1"/>
      <c r="EK934" s="1"/>
      <c r="EL934" s="1"/>
      <c r="EM934" s="1"/>
      <c r="EN934" s="1"/>
      <c r="EO934" s="1"/>
      <c r="EP934" s="1"/>
    </row>
    <row r="935" spans="1:14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"/>
      <c r="DM935" s="1"/>
      <c r="DN935" s="1"/>
      <c r="DO935" s="1"/>
      <c r="DP935" s="1"/>
      <c r="DQ935" s="1"/>
      <c r="DR935" s="1"/>
      <c r="DS935" s="1"/>
      <c r="DT935" s="1"/>
      <c r="DU935" s="1"/>
      <c r="DV935" s="1"/>
      <c r="DW935" s="1"/>
      <c r="DX935" s="1"/>
      <c r="DY935" s="1"/>
      <c r="DZ935" s="1"/>
      <c r="EA935" s="1"/>
      <c r="EB935" s="1"/>
      <c r="EC935" s="1"/>
      <c r="ED935" s="1"/>
      <c r="EE935" s="1"/>
      <c r="EF935" s="1"/>
      <c r="EG935" s="1"/>
      <c r="EH935" s="1"/>
      <c r="EI935" s="1"/>
      <c r="EJ935" s="1"/>
      <c r="EK935" s="1"/>
      <c r="EL935" s="1"/>
      <c r="EM935" s="1"/>
      <c r="EN935" s="1"/>
      <c r="EO935" s="1"/>
      <c r="EP935" s="1"/>
    </row>
    <row r="936" spans="1:14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"/>
      <c r="DM936" s="1"/>
      <c r="DN936" s="1"/>
      <c r="DO936" s="1"/>
      <c r="DP936" s="1"/>
      <c r="DQ936" s="1"/>
      <c r="DR936" s="1"/>
      <c r="DS936" s="1"/>
      <c r="DT936" s="1"/>
      <c r="DU936" s="1"/>
      <c r="DV936" s="1"/>
      <c r="DW936" s="1"/>
      <c r="DX936" s="1"/>
      <c r="DY936" s="1"/>
      <c r="DZ936" s="1"/>
      <c r="EA936" s="1"/>
      <c r="EB936" s="1"/>
      <c r="EC936" s="1"/>
      <c r="ED936" s="1"/>
      <c r="EE936" s="1"/>
      <c r="EF936" s="1"/>
      <c r="EG936" s="1"/>
      <c r="EH936" s="1"/>
      <c r="EI936" s="1"/>
      <c r="EJ936" s="1"/>
      <c r="EK936" s="1"/>
      <c r="EL936" s="1"/>
      <c r="EM936" s="1"/>
      <c r="EN936" s="1"/>
      <c r="EO936" s="1"/>
      <c r="EP936" s="1"/>
    </row>
    <row r="937" spans="1:14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"/>
      <c r="DM937" s="1"/>
      <c r="DN937" s="1"/>
      <c r="DO937" s="1"/>
      <c r="DP937" s="1"/>
      <c r="DQ937" s="1"/>
      <c r="DR937" s="1"/>
      <c r="DS937" s="1"/>
      <c r="DT937" s="1"/>
      <c r="DU937" s="1"/>
      <c r="DV937" s="1"/>
      <c r="DW937" s="1"/>
      <c r="DX937" s="1"/>
      <c r="DY937" s="1"/>
      <c r="DZ937" s="1"/>
      <c r="EA937" s="1"/>
      <c r="EB937" s="1"/>
      <c r="EC937" s="1"/>
      <c r="ED937" s="1"/>
      <c r="EE937" s="1"/>
      <c r="EF937" s="1"/>
      <c r="EG937" s="1"/>
      <c r="EH937" s="1"/>
      <c r="EI937" s="1"/>
      <c r="EJ937" s="1"/>
      <c r="EK937" s="1"/>
      <c r="EL937" s="1"/>
      <c r="EM937" s="1"/>
      <c r="EN937" s="1"/>
      <c r="EO937" s="1"/>
      <c r="EP937" s="1"/>
    </row>
    <row r="938" spans="1:14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"/>
      <c r="DM938" s="1"/>
      <c r="DN938" s="1"/>
      <c r="DO938" s="1"/>
      <c r="DP938" s="1"/>
      <c r="DQ938" s="1"/>
      <c r="DR938" s="1"/>
      <c r="DS938" s="1"/>
      <c r="DT938" s="1"/>
      <c r="DU938" s="1"/>
      <c r="DV938" s="1"/>
      <c r="DW938" s="1"/>
      <c r="DX938" s="1"/>
      <c r="DY938" s="1"/>
      <c r="DZ938" s="1"/>
      <c r="EA938" s="1"/>
      <c r="EB938" s="1"/>
      <c r="EC938" s="1"/>
      <c r="ED938" s="1"/>
      <c r="EE938" s="1"/>
      <c r="EF938" s="1"/>
      <c r="EG938" s="1"/>
      <c r="EH938" s="1"/>
      <c r="EI938" s="1"/>
      <c r="EJ938" s="1"/>
      <c r="EK938" s="1"/>
      <c r="EL938" s="1"/>
      <c r="EM938" s="1"/>
      <c r="EN938" s="1"/>
      <c r="EO938" s="1"/>
      <c r="EP938" s="1"/>
    </row>
    <row r="939" spans="1:14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"/>
      <c r="DM939" s="1"/>
      <c r="DN939" s="1"/>
      <c r="DO939" s="1"/>
      <c r="DP939" s="1"/>
      <c r="DQ939" s="1"/>
      <c r="DR939" s="1"/>
      <c r="DS939" s="1"/>
      <c r="DT939" s="1"/>
      <c r="DU939" s="1"/>
      <c r="DV939" s="1"/>
      <c r="DW939" s="1"/>
      <c r="DX939" s="1"/>
      <c r="DY939" s="1"/>
      <c r="DZ939" s="1"/>
      <c r="EA939" s="1"/>
      <c r="EB939" s="1"/>
      <c r="EC939" s="1"/>
      <c r="ED939" s="1"/>
      <c r="EE939" s="1"/>
      <c r="EF939" s="1"/>
      <c r="EG939" s="1"/>
      <c r="EH939" s="1"/>
      <c r="EI939" s="1"/>
      <c r="EJ939" s="1"/>
      <c r="EK939" s="1"/>
      <c r="EL939" s="1"/>
      <c r="EM939" s="1"/>
      <c r="EN939" s="1"/>
      <c r="EO939" s="1"/>
      <c r="EP939" s="1"/>
    </row>
    <row r="940" spans="1:14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"/>
      <c r="DM940" s="1"/>
      <c r="DN940" s="1"/>
      <c r="DO940" s="1"/>
      <c r="DP940" s="1"/>
      <c r="DQ940" s="1"/>
      <c r="DR940" s="1"/>
      <c r="DS940" s="1"/>
      <c r="DT940" s="1"/>
      <c r="DU940" s="1"/>
      <c r="DV940" s="1"/>
      <c r="DW940" s="1"/>
      <c r="DX940" s="1"/>
      <c r="DY940" s="1"/>
      <c r="DZ940" s="1"/>
      <c r="EA940" s="1"/>
      <c r="EB940" s="1"/>
      <c r="EC940" s="1"/>
      <c r="ED940" s="1"/>
      <c r="EE940" s="1"/>
      <c r="EF940" s="1"/>
      <c r="EG940" s="1"/>
      <c r="EH940" s="1"/>
      <c r="EI940" s="1"/>
      <c r="EJ940" s="1"/>
      <c r="EK940" s="1"/>
      <c r="EL940" s="1"/>
      <c r="EM940" s="1"/>
      <c r="EN940" s="1"/>
      <c r="EO940" s="1"/>
      <c r="EP940" s="1"/>
    </row>
    <row r="941" spans="1:14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"/>
      <c r="DM941" s="1"/>
      <c r="DN941" s="1"/>
      <c r="DO941" s="1"/>
      <c r="DP941" s="1"/>
      <c r="DQ941" s="1"/>
      <c r="DR941" s="1"/>
      <c r="DS941" s="1"/>
      <c r="DT941" s="1"/>
      <c r="DU941" s="1"/>
      <c r="DV941" s="1"/>
      <c r="DW941" s="1"/>
      <c r="DX941" s="1"/>
      <c r="DY941" s="1"/>
      <c r="DZ941" s="1"/>
      <c r="EA941" s="1"/>
      <c r="EB941" s="1"/>
      <c r="EC941" s="1"/>
      <c r="ED941" s="1"/>
      <c r="EE941" s="1"/>
      <c r="EF941" s="1"/>
      <c r="EG941" s="1"/>
      <c r="EH941" s="1"/>
      <c r="EI941" s="1"/>
      <c r="EJ941" s="1"/>
      <c r="EK941" s="1"/>
      <c r="EL941" s="1"/>
      <c r="EM941" s="1"/>
      <c r="EN941" s="1"/>
      <c r="EO941" s="1"/>
      <c r="EP941" s="1"/>
    </row>
    <row r="942" spans="1:14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"/>
      <c r="DM942" s="1"/>
      <c r="DN942" s="1"/>
      <c r="DO942" s="1"/>
      <c r="DP942" s="1"/>
      <c r="DQ942" s="1"/>
      <c r="DR942" s="1"/>
      <c r="DS942" s="1"/>
      <c r="DT942" s="1"/>
      <c r="DU942" s="1"/>
      <c r="DV942" s="1"/>
      <c r="DW942" s="1"/>
      <c r="DX942" s="1"/>
      <c r="DY942" s="1"/>
      <c r="DZ942" s="1"/>
      <c r="EA942" s="1"/>
      <c r="EB942" s="1"/>
      <c r="EC942" s="1"/>
      <c r="ED942" s="1"/>
      <c r="EE942" s="1"/>
      <c r="EF942" s="1"/>
      <c r="EG942" s="1"/>
      <c r="EH942" s="1"/>
      <c r="EI942" s="1"/>
      <c r="EJ942" s="1"/>
      <c r="EK942" s="1"/>
      <c r="EL942" s="1"/>
      <c r="EM942" s="1"/>
      <c r="EN942" s="1"/>
      <c r="EO942" s="1"/>
      <c r="EP942" s="1"/>
    </row>
    <row r="943" spans="1:14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</row>
    <row r="944" spans="1:14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"/>
      <c r="DM944" s="1"/>
      <c r="DN944" s="1"/>
      <c r="DO944" s="1"/>
      <c r="DP944" s="1"/>
      <c r="DQ944" s="1"/>
      <c r="DR944" s="1"/>
      <c r="DS944" s="1"/>
      <c r="DT944" s="1"/>
      <c r="DU944" s="1"/>
      <c r="DV944" s="1"/>
      <c r="DW944" s="1"/>
      <c r="DX944" s="1"/>
      <c r="DY944" s="1"/>
      <c r="DZ944" s="1"/>
      <c r="EA944" s="1"/>
      <c r="EB944" s="1"/>
      <c r="EC944" s="1"/>
      <c r="ED944" s="1"/>
      <c r="EE944" s="1"/>
      <c r="EF944" s="1"/>
      <c r="EG944" s="1"/>
      <c r="EH944" s="1"/>
      <c r="EI944" s="1"/>
      <c r="EJ944" s="1"/>
      <c r="EK944" s="1"/>
      <c r="EL944" s="1"/>
      <c r="EM944" s="1"/>
      <c r="EN944" s="1"/>
      <c r="EO944" s="1"/>
      <c r="EP944" s="1"/>
    </row>
    <row r="945" spans="1:14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</row>
    <row r="946" spans="1:1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"/>
      <c r="DM946" s="1"/>
      <c r="DN946" s="1"/>
      <c r="DO946" s="1"/>
      <c r="DP946" s="1"/>
      <c r="DQ946" s="1"/>
      <c r="DR946" s="1"/>
      <c r="DS946" s="1"/>
      <c r="DT946" s="1"/>
      <c r="DU946" s="1"/>
      <c r="DV946" s="1"/>
      <c r="DW946" s="1"/>
      <c r="DX946" s="1"/>
      <c r="DY946" s="1"/>
      <c r="DZ946" s="1"/>
      <c r="EA946" s="1"/>
      <c r="EB946" s="1"/>
      <c r="EC946" s="1"/>
      <c r="ED946" s="1"/>
      <c r="EE946" s="1"/>
      <c r="EF946" s="1"/>
      <c r="EG946" s="1"/>
      <c r="EH946" s="1"/>
      <c r="EI946" s="1"/>
      <c r="EJ946" s="1"/>
      <c r="EK946" s="1"/>
      <c r="EL946" s="1"/>
      <c r="EM946" s="1"/>
      <c r="EN946" s="1"/>
      <c r="EO946" s="1"/>
      <c r="EP946" s="1"/>
    </row>
    <row r="947" spans="1:14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</row>
    <row r="948" spans="1:14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"/>
      <c r="DM948" s="1"/>
      <c r="DN948" s="1"/>
      <c r="DO948" s="1"/>
      <c r="DP948" s="1"/>
      <c r="DQ948" s="1"/>
      <c r="DR948" s="1"/>
      <c r="DS948" s="1"/>
      <c r="DT948" s="1"/>
      <c r="DU948" s="1"/>
      <c r="DV948" s="1"/>
      <c r="DW948" s="1"/>
      <c r="DX948" s="1"/>
      <c r="DY948" s="1"/>
      <c r="DZ948" s="1"/>
      <c r="EA948" s="1"/>
      <c r="EB948" s="1"/>
      <c r="EC948" s="1"/>
      <c r="ED948" s="1"/>
      <c r="EE948" s="1"/>
      <c r="EF948" s="1"/>
      <c r="EG948" s="1"/>
      <c r="EH948" s="1"/>
      <c r="EI948" s="1"/>
      <c r="EJ948" s="1"/>
      <c r="EK948" s="1"/>
      <c r="EL948" s="1"/>
      <c r="EM948" s="1"/>
      <c r="EN948" s="1"/>
      <c r="EO948" s="1"/>
      <c r="EP948" s="1"/>
    </row>
    <row r="949" spans="1:14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</row>
    <row r="950" spans="1:14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"/>
      <c r="DM950" s="1"/>
      <c r="DN950" s="1"/>
      <c r="DO950" s="1"/>
      <c r="DP950" s="1"/>
      <c r="DQ950" s="1"/>
      <c r="DR950" s="1"/>
      <c r="DS950" s="1"/>
      <c r="DT950" s="1"/>
      <c r="DU950" s="1"/>
      <c r="DV950" s="1"/>
      <c r="DW950" s="1"/>
      <c r="DX950" s="1"/>
      <c r="DY950" s="1"/>
      <c r="DZ950" s="1"/>
      <c r="EA950" s="1"/>
      <c r="EB950" s="1"/>
      <c r="EC950" s="1"/>
      <c r="ED950" s="1"/>
      <c r="EE950" s="1"/>
      <c r="EF950" s="1"/>
      <c r="EG950" s="1"/>
      <c r="EH950" s="1"/>
      <c r="EI950" s="1"/>
      <c r="EJ950" s="1"/>
      <c r="EK950" s="1"/>
      <c r="EL950" s="1"/>
      <c r="EM950" s="1"/>
      <c r="EN950" s="1"/>
      <c r="EO950" s="1"/>
      <c r="EP950" s="1"/>
    </row>
    <row r="951" spans="1:14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"/>
      <c r="DM951" s="1"/>
      <c r="DN951" s="1"/>
      <c r="DO951" s="1"/>
      <c r="DP951" s="1"/>
      <c r="DQ951" s="1"/>
      <c r="DR951" s="1"/>
      <c r="DS951" s="1"/>
      <c r="DT951" s="1"/>
      <c r="DU951" s="1"/>
      <c r="DV951" s="1"/>
      <c r="DW951" s="1"/>
      <c r="DX951" s="1"/>
      <c r="DY951" s="1"/>
      <c r="DZ951" s="1"/>
      <c r="EA951" s="1"/>
      <c r="EB951" s="1"/>
      <c r="EC951" s="1"/>
      <c r="ED951" s="1"/>
      <c r="EE951" s="1"/>
      <c r="EF951" s="1"/>
      <c r="EG951" s="1"/>
      <c r="EH951" s="1"/>
      <c r="EI951" s="1"/>
      <c r="EJ951" s="1"/>
      <c r="EK951" s="1"/>
      <c r="EL951" s="1"/>
      <c r="EM951" s="1"/>
      <c r="EN951" s="1"/>
      <c r="EO951" s="1"/>
      <c r="EP951" s="1"/>
    </row>
    <row r="952" spans="1:14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"/>
      <c r="DM952" s="1"/>
      <c r="DN952" s="1"/>
      <c r="DO952" s="1"/>
      <c r="DP952" s="1"/>
      <c r="DQ952" s="1"/>
      <c r="DR952" s="1"/>
      <c r="DS952" s="1"/>
      <c r="DT952" s="1"/>
      <c r="DU952" s="1"/>
      <c r="DV952" s="1"/>
      <c r="DW952" s="1"/>
      <c r="DX952" s="1"/>
      <c r="DY952" s="1"/>
      <c r="DZ952" s="1"/>
      <c r="EA952" s="1"/>
      <c r="EB952" s="1"/>
      <c r="EC952" s="1"/>
      <c r="ED952" s="1"/>
      <c r="EE952" s="1"/>
      <c r="EF952" s="1"/>
      <c r="EG952" s="1"/>
      <c r="EH952" s="1"/>
      <c r="EI952" s="1"/>
      <c r="EJ952" s="1"/>
      <c r="EK952" s="1"/>
      <c r="EL952" s="1"/>
      <c r="EM952" s="1"/>
      <c r="EN952" s="1"/>
      <c r="EO952" s="1"/>
      <c r="EP952" s="1"/>
    </row>
    <row r="953" spans="1:14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"/>
      <c r="DM953" s="1"/>
      <c r="DN953" s="1"/>
      <c r="DO953" s="1"/>
      <c r="DP953" s="1"/>
      <c r="DQ953" s="1"/>
      <c r="DR953" s="1"/>
      <c r="DS953" s="1"/>
      <c r="DT953" s="1"/>
      <c r="DU953" s="1"/>
      <c r="DV953" s="1"/>
      <c r="DW953" s="1"/>
      <c r="DX953" s="1"/>
      <c r="DY953" s="1"/>
      <c r="DZ953" s="1"/>
      <c r="EA953" s="1"/>
      <c r="EB953" s="1"/>
      <c r="EC953" s="1"/>
      <c r="ED953" s="1"/>
      <c r="EE953" s="1"/>
      <c r="EF953" s="1"/>
      <c r="EG953" s="1"/>
      <c r="EH953" s="1"/>
      <c r="EI953" s="1"/>
      <c r="EJ953" s="1"/>
      <c r="EK953" s="1"/>
      <c r="EL953" s="1"/>
      <c r="EM953" s="1"/>
      <c r="EN953" s="1"/>
      <c r="EO953" s="1"/>
      <c r="EP953" s="1"/>
    </row>
    <row r="954" spans="1:14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"/>
      <c r="DM954" s="1"/>
      <c r="DN954" s="1"/>
      <c r="DO954" s="1"/>
      <c r="DP954" s="1"/>
      <c r="DQ954" s="1"/>
      <c r="DR954" s="1"/>
      <c r="DS954" s="1"/>
      <c r="DT954" s="1"/>
      <c r="DU954" s="1"/>
      <c r="DV954" s="1"/>
      <c r="DW954" s="1"/>
      <c r="DX954" s="1"/>
      <c r="DY954" s="1"/>
      <c r="DZ954" s="1"/>
      <c r="EA954" s="1"/>
      <c r="EB954" s="1"/>
      <c r="EC954" s="1"/>
      <c r="ED954" s="1"/>
      <c r="EE954" s="1"/>
      <c r="EF954" s="1"/>
      <c r="EG954" s="1"/>
      <c r="EH954" s="1"/>
      <c r="EI954" s="1"/>
      <c r="EJ954" s="1"/>
      <c r="EK954" s="1"/>
      <c r="EL954" s="1"/>
      <c r="EM954" s="1"/>
      <c r="EN954" s="1"/>
      <c r="EO954" s="1"/>
      <c r="EP954" s="1"/>
    </row>
    <row r="955" spans="1:14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"/>
      <c r="DM955" s="1"/>
      <c r="DN955" s="1"/>
      <c r="DO955" s="1"/>
      <c r="DP955" s="1"/>
      <c r="DQ955" s="1"/>
      <c r="DR955" s="1"/>
      <c r="DS955" s="1"/>
      <c r="DT955" s="1"/>
      <c r="DU955" s="1"/>
      <c r="DV955" s="1"/>
      <c r="DW955" s="1"/>
      <c r="DX955" s="1"/>
      <c r="DY955" s="1"/>
      <c r="DZ955" s="1"/>
      <c r="EA955" s="1"/>
      <c r="EB955" s="1"/>
      <c r="EC955" s="1"/>
      <c r="ED955" s="1"/>
      <c r="EE955" s="1"/>
      <c r="EF955" s="1"/>
      <c r="EG955" s="1"/>
      <c r="EH955" s="1"/>
      <c r="EI955" s="1"/>
      <c r="EJ955" s="1"/>
      <c r="EK955" s="1"/>
      <c r="EL955" s="1"/>
      <c r="EM955" s="1"/>
      <c r="EN955" s="1"/>
      <c r="EO955" s="1"/>
      <c r="EP955" s="1"/>
    </row>
    <row r="956" spans="1:14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"/>
      <c r="DM956" s="1"/>
      <c r="DN956" s="1"/>
      <c r="DO956" s="1"/>
      <c r="DP956" s="1"/>
      <c r="DQ956" s="1"/>
      <c r="DR956" s="1"/>
      <c r="DS956" s="1"/>
      <c r="DT956" s="1"/>
      <c r="DU956" s="1"/>
      <c r="DV956" s="1"/>
      <c r="DW956" s="1"/>
      <c r="DX956" s="1"/>
      <c r="DY956" s="1"/>
      <c r="DZ956" s="1"/>
      <c r="EA956" s="1"/>
      <c r="EB956" s="1"/>
      <c r="EC956" s="1"/>
      <c r="ED956" s="1"/>
      <c r="EE956" s="1"/>
      <c r="EF956" s="1"/>
      <c r="EG956" s="1"/>
      <c r="EH956" s="1"/>
      <c r="EI956" s="1"/>
      <c r="EJ956" s="1"/>
      <c r="EK956" s="1"/>
      <c r="EL956" s="1"/>
      <c r="EM956" s="1"/>
      <c r="EN956" s="1"/>
      <c r="EO956" s="1"/>
      <c r="EP956" s="1"/>
    </row>
    <row r="957" spans="1:14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"/>
      <c r="DM957" s="1"/>
      <c r="DN957" s="1"/>
      <c r="DO957" s="1"/>
      <c r="DP957" s="1"/>
      <c r="DQ957" s="1"/>
      <c r="DR957" s="1"/>
      <c r="DS957" s="1"/>
      <c r="DT957" s="1"/>
      <c r="DU957" s="1"/>
      <c r="DV957" s="1"/>
      <c r="DW957" s="1"/>
      <c r="DX957" s="1"/>
      <c r="DY957" s="1"/>
      <c r="DZ957" s="1"/>
      <c r="EA957" s="1"/>
      <c r="EB957" s="1"/>
      <c r="EC957" s="1"/>
      <c r="ED957" s="1"/>
      <c r="EE957" s="1"/>
      <c r="EF957" s="1"/>
      <c r="EG957" s="1"/>
      <c r="EH957" s="1"/>
      <c r="EI957" s="1"/>
      <c r="EJ957" s="1"/>
      <c r="EK957" s="1"/>
      <c r="EL957" s="1"/>
      <c r="EM957" s="1"/>
      <c r="EN957" s="1"/>
      <c r="EO957" s="1"/>
      <c r="EP957" s="1"/>
    </row>
    <row r="958" spans="1:14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"/>
      <c r="DM958" s="1"/>
      <c r="DN958" s="1"/>
      <c r="DO958" s="1"/>
      <c r="DP958" s="1"/>
      <c r="DQ958" s="1"/>
      <c r="DR958" s="1"/>
      <c r="DS958" s="1"/>
      <c r="DT958" s="1"/>
      <c r="DU958" s="1"/>
      <c r="DV958" s="1"/>
      <c r="DW958" s="1"/>
      <c r="DX958" s="1"/>
      <c r="DY958" s="1"/>
      <c r="DZ958" s="1"/>
      <c r="EA958" s="1"/>
      <c r="EB958" s="1"/>
      <c r="EC958" s="1"/>
      <c r="ED958" s="1"/>
      <c r="EE958" s="1"/>
      <c r="EF958" s="1"/>
      <c r="EG958" s="1"/>
      <c r="EH958" s="1"/>
      <c r="EI958" s="1"/>
      <c r="EJ958" s="1"/>
      <c r="EK958" s="1"/>
      <c r="EL958" s="1"/>
      <c r="EM958" s="1"/>
      <c r="EN958" s="1"/>
      <c r="EO958" s="1"/>
      <c r="EP958" s="1"/>
    </row>
    <row r="959" spans="1:14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"/>
      <c r="DM959" s="1"/>
      <c r="DN959" s="1"/>
      <c r="DO959" s="1"/>
      <c r="DP959" s="1"/>
      <c r="DQ959" s="1"/>
      <c r="DR959" s="1"/>
      <c r="DS959" s="1"/>
      <c r="DT959" s="1"/>
      <c r="DU959" s="1"/>
      <c r="DV959" s="1"/>
      <c r="DW959" s="1"/>
      <c r="DX959" s="1"/>
      <c r="DY959" s="1"/>
      <c r="DZ959" s="1"/>
      <c r="EA959" s="1"/>
      <c r="EB959" s="1"/>
      <c r="EC959" s="1"/>
      <c r="ED959" s="1"/>
      <c r="EE959" s="1"/>
      <c r="EF959" s="1"/>
      <c r="EG959" s="1"/>
      <c r="EH959" s="1"/>
      <c r="EI959" s="1"/>
      <c r="EJ959" s="1"/>
      <c r="EK959" s="1"/>
      <c r="EL959" s="1"/>
      <c r="EM959" s="1"/>
      <c r="EN959" s="1"/>
      <c r="EO959" s="1"/>
      <c r="EP959" s="1"/>
    </row>
    <row r="960" spans="1:14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"/>
      <c r="DM960" s="1"/>
      <c r="DN960" s="1"/>
      <c r="DO960" s="1"/>
      <c r="DP960" s="1"/>
      <c r="DQ960" s="1"/>
      <c r="DR960" s="1"/>
      <c r="DS960" s="1"/>
      <c r="DT960" s="1"/>
      <c r="DU960" s="1"/>
      <c r="DV960" s="1"/>
      <c r="DW960" s="1"/>
      <c r="DX960" s="1"/>
      <c r="DY960" s="1"/>
      <c r="DZ960" s="1"/>
      <c r="EA960" s="1"/>
      <c r="EB960" s="1"/>
      <c r="EC960" s="1"/>
      <c r="ED960" s="1"/>
      <c r="EE960" s="1"/>
      <c r="EF960" s="1"/>
      <c r="EG960" s="1"/>
      <c r="EH960" s="1"/>
      <c r="EI960" s="1"/>
      <c r="EJ960" s="1"/>
      <c r="EK960" s="1"/>
      <c r="EL960" s="1"/>
      <c r="EM960" s="1"/>
      <c r="EN960" s="1"/>
      <c r="EO960" s="1"/>
      <c r="EP960" s="1"/>
    </row>
    <row r="961" spans="1:14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</row>
    <row r="962" spans="1:14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"/>
      <c r="DM962" s="1"/>
      <c r="DN962" s="1"/>
      <c r="DO962" s="1"/>
      <c r="DP962" s="1"/>
      <c r="DQ962" s="1"/>
      <c r="DR962" s="1"/>
      <c r="DS962" s="1"/>
      <c r="DT962" s="1"/>
      <c r="DU962" s="1"/>
      <c r="DV962" s="1"/>
      <c r="DW962" s="1"/>
      <c r="DX962" s="1"/>
      <c r="DY962" s="1"/>
      <c r="DZ962" s="1"/>
      <c r="EA962" s="1"/>
      <c r="EB962" s="1"/>
      <c r="EC962" s="1"/>
      <c r="ED962" s="1"/>
      <c r="EE962" s="1"/>
      <c r="EF962" s="1"/>
      <c r="EG962" s="1"/>
      <c r="EH962" s="1"/>
      <c r="EI962" s="1"/>
      <c r="EJ962" s="1"/>
      <c r="EK962" s="1"/>
      <c r="EL962" s="1"/>
      <c r="EM962" s="1"/>
      <c r="EN962" s="1"/>
      <c r="EO962" s="1"/>
      <c r="EP962" s="1"/>
    </row>
    <row r="963" spans="1:14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"/>
      <c r="DM963" s="1"/>
      <c r="DN963" s="1"/>
      <c r="DO963" s="1"/>
      <c r="DP963" s="1"/>
      <c r="DQ963" s="1"/>
      <c r="DR963" s="1"/>
      <c r="DS963" s="1"/>
      <c r="DT963" s="1"/>
      <c r="DU963" s="1"/>
      <c r="DV963" s="1"/>
      <c r="DW963" s="1"/>
      <c r="DX963" s="1"/>
      <c r="DY963" s="1"/>
      <c r="DZ963" s="1"/>
      <c r="EA963" s="1"/>
      <c r="EB963" s="1"/>
      <c r="EC963" s="1"/>
      <c r="ED963" s="1"/>
      <c r="EE963" s="1"/>
      <c r="EF963" s="1"/>
      <c r="EG963" s="1"/>
      <c r="EH963" s="1"/>
      <c r="EI963" s="1"/>
      <c r="EJ963" s="1"/>
      <c r="EK963" s="1"/>
      <c r="EL963" s="1"/>
      <c r="EM963" s="1"/>
      <c r="EN963" s="1"/>
      <c r="EO963" s="1"/>
      <c r="EP963" s="1"/>
    </row>
    <row r="964" spans="1:14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"/>
      <c r="DM964" s="1"/>
      <c r="DN964" s="1"/>
      <c r="DO964" s="1"/>
      <c r="DP964" s="1"/>
      <c r="DQ964" s="1"/>
      <c r="DR964" s="1"/>
      <c r="DS964" s="1"/>
      <c r="DT964" s="1"/>
      <c r="DU964" s="1"/>
      <c r="DV964" s="1"/>
      <c r="DW964" s="1"/>
      <c r="DX964" s="1"/>
      <c r="DY964" s="1"/>
      <c r="DZ964" s="1"/>
      <c r="EA964" s="1"/>
      <c r="EB964" s="1"/>
      <c r="EC964" s="1"/>
      <c r="ED964" s="1"/>
      <c r="EE964" s="1"/>
      <c r="EF964" s="1"/>
      <c r="EG964" s="1"/>
      <c r="EH964" s="1"/>
      <c r="EI964" s="1"/>
      <c r="EJ964" s="1"/>
      <c r="EK964" s="1"/>
      <c r="EL964" s="1"/>
      <c r="EM964" s="1"/>
      <c r="EN964" s="1"/>
      <c r="EO964" s="1"/>
      <c r="EP964" s="1"/>
    </row>
    <row r="965" spans="1:14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"/>
      <c r="DM965" s="1"/>
      <c r="DN965" s="1"/>
      <c r="DO965" s="1"/>
      <c r="DP965" s="1"/>
      <c r="DQ965" s="1"/>
      <c r="DR965" s="1"/>
      <c r="DS965" s="1"/>
      <c r="DT965" s="1"/>
      <c r="DU965" s="1"/>
      <c r="DV965" s="1"/>
      <c r="DW965" s="1"/>
      <c r="DX965" s="1"/>
      <c r="DY965" s="1"/>
      <c r="DZ965" s="1"/>
      <c r="EA965" s="1"/>
      <c r="EB965" s="1"/>
      <c r="EC965" s="1"/>
      <c r="ED965" s="1"/>
      <c r="EE965" s="1"/>
      <c r="EF965" s="1"/>
      <c r="EG965" s="1"/>
      <c r="EH965" s="1"/>
      <c r="EI965" s="1"/>
      <c r="EJ965" s="1"/>
      <c r="EK965" s="1"/>
      <c r="EL965" s="1"/>
      <c r="EM965" s="1"/>
      <c r="EN965" s="1"/>
      <c r="EO965" s="1"/>
      <c r="EP965" s="1"/>
    </row>
    <row r="966" spans="1:14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</row>
    <row r="967" spans="1:14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"/>
      <c r="DM967" s="1"/>
      <c r="DN967" s="1"/>
      <c r="DO967" s="1"/>
      <c r="DP967" s="1"/>
      <c r="DQ967" s="1"/>
      <c r="DR967" s="1"/>
      <c r="DS967" s="1"/>
      <c r="DT967" s="1"/>
      <c r="DU967" s="1"/>
      <c r="DV967" s="1"/>
      <c r="DW967" s="1"/>
      <c r="DX967" s="1"/>
      <c r="DY967" s="1"/>
      <c r="DZ967" s="1"/>
      <c r="EA967" s="1"/>
      <c r="EB967" s="1"/>
      <c r="EC967" s="1"/>
      <c r="ED967" s="1"/>
      <c r="EE967" s="1"/>
      <c r="EF967" s="1"/>
      <c r="EG967" s="1"/>
      <c r="EH967" s="1"/>
      <c r="EI967" s="1"/>
      <c r="EJ967" s="1"/>
      <c r="EK967" s="1"/>
      <c r="EL967" s="1"/>
      <c r="EM967" s="1"/>
      <c r="EN967" s="1"/>
      <c r="EO967" s="1"/>
      <c r="EP967" s="1"/>
    </row>
    <row r="968" spans="1:14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"/>
      <c r="DM968" s="1"/>
      <c r="DN968" s="1"/>
      <c r="DO968" s="1"/>
      <c r="DP968" s="1"/>
      <c r="DQ968" s="1"/>
      <c r="DR968" s="1"/>
      <c r="DS968" s="1"/>
      <c r="DT968" s="1"/>
      <c r="DU968" s="1"/>
      <c r="DV968" s="1"/>
      <c r="DW968" s="1"/>
      <c r="DX968" s="1"/>
      <c r="DY968" s="1"/>
      <c r="DZ968" s="1"/>
      <c r="EA968" s="1"/>
      <c r="EB968" s="1"/>
      <c r="EC968" s="1"/>
      <c r="ED968" s="1"/>
      <c r="EE968" s="1"/>
      <c r="EF968" s="1"/>
      <c r="EG968" s="1"/>
      <c r="EH968" s="1"/>
      <c r="EI968" s="1"/>
      <c r="EJ968" s="1"/>
      <c r="EK968" s="1"/>
      <c r="EL968" s="1"/>
      <c r="EM968" s="1"/>
      <c r="EN968" s="1"/>
      <c r="EO968" s="1"/>
      <c r="EP968" s="1"/>
    </row>
    <row r="969" spans="1:14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"/>
      <c r="DM969" s="1"/>
      <c r="DN969" s="1"/>
      <c r="DO969" s="1"/>
      <c r="DP969" s="1"/>
      <c r="DQ969" s="1"/>
      <c r="DR969" s="1"/>
      <c r="DS969" s="1"/>
      <c r="DT969" s="1"/>
      <c r="DU969" s="1"/>
      <c r="DV969" s="1"/>
      <c r="DW969" s="1"/>
      <c r="DX969" s="1"/>
      <c r="DY969" s="1"/>
      <c r="DZ969" s="1"/>
      <c r="EA969" s="1"/>
      <c r="EB969" s="1"/>
      <c r="EC969" s="1"/>
      <c r="ED969" s="1"/>
      <c r="EE969" s="1"/>
      <c r="EF969" s="1"/>
      <c r="EG969" s="1"/>
      <c r="EH969" s="1"/>
      <c r="EI969" s="1"/>
      <c r="EJ969" s="1"/>
      <c r="EK969" s="1"/>
      <c r="EL969" s="1"/>
      <c r="EM969" s="1"/>
      <c r="EN969" s="1"/>
      <c r="EO969" s="1"/>
      <c r="EP969" s="1"/>
    </row>
    <row r="970" spans="1:14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"/>
      <c r="DM970" s="1"/>
      <c r="DN970" s="1"/>
      <c r="DO970" s="1"/>
      <c r="DP970" s="1"/>
      <c r="DQ970" s="1"/>
      <c r="DR970" s="1"/>
      <c r="DS970" s="1"/>
      <c r="DT970" s="1"/>
      <c r="DU970" s="1"/>
      <c r="DV970" s="1"/>
      <c r="DW970" s="1"/>
      <c r="DX970" s="1"/>
      <c r="DY970" s="1"/>
      <c r="DZ970" s="1"/>
      <c r="EA970" s="1"/>
      <c r="EB970" s="1"/>
      <c r="EC970" s="1"/>
      <c r="ED970" s="1"/>
      <c r="EE970" s="1"/>
      <c r="EF970" s="1"/>
      <c r="EG970" s="1"/>
      <c r="EH970" s="1"/>
      <c r="EI970" s="1"/>
      <c r="EJ970" s="1"/>
      <c r="EK970" s="1"/>
      <c r="EL970" s="1"/>
      <c r="EM970" s="1"/>
      <c r="EN970" s="1"/>
      <c r="EO970" s="1"/>
      <c r="EP970" s="1"/>
    </row>
    <row r="971" spans="1:14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</row>
    <row r="972" spans="1:14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"/>
      <c r="DM972" s="1"/>
      <c r="DN972" s="1"/>
      <c r="DO972" s="1"/>
      <c r="DP972" s="1"/>
      <c r="DQ972" s="1"/>
      <c r="DR972" s="1"/>
      <c r="DS972" s="1"/>
      <c r="DT972" s="1"/>
      <c r="DU972" s="1"/>
      <c r="DV972" s="1"/>
      <c r="DW972" s="1"/>
      <c r="DX972" s="1"/>
      <c r="DY972" s="1"/>
      <c r="DZ972" s="1"/>
      <c r="EA972" s="1"/>
      <c r="EB972" s="1"/>
      <c r="EC972" s="1"/>
      <c r="ED972" s="1"/>
      <c r="EE972" s="1"/>
      <c r="EF972" s="1"/>
      <c r="EG972" s="1"/>
      <c r="EH972" s="1"/>
      <c r="EI972" s="1"/>
      <c r="EJ972" s="1"/>
      <c r="EK972" s="1"/>
      <c r="EL972" s="1"/>
      <c r="EM972" s="1"/>
      <c r="EN972" s="1"/>
      <c r="EO972" s="1"/>
      <c r="EP972" s="1"/>
    </row>
    <row r="973" spans="1:14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"/>
      <c r="DM973" s="1"/>
      <c r="DN973" s="1"/>
      <c r="DO973" s="1"/>
      <c r="DP973" s="1"/>
      <c r="DQ973" s="1"/>
      <c r="DR973" s="1"/>
      <c r="DS973" s="1"/>
      <c r="DT973" s="1"/>
      <c r="DU973" s="1"/>
      <c r="DV973" s="1"/>
      <c r="DW973" s="1"/>
      <c r="DX973" s="1"/>
      <c r="DY973" s="1"/>
      <c r="DZ973" s="1"/>
      <c r="EA973" s="1"/>
      <c r="EB973" s="1"/>
      <c r="EC973" s="1"/>
      <c r="ED973" s="1"/>
      <c r="EE973" s="1"/>
      <c r="EF973" s="1"/>
      <c r="EG973" s="1"/>
      <c r="EH973" s="1"/>
      <c r="EI973" s="1"/>
      <c r="EJ973" s="1"/>
      <c r="EK973" s="1"/>
      <c r="EL973" s="1"/>
      <c r="EM973" s="1"/>
      <c r="EN973" s="1"/>
      <c r="EO973" s="1"/>
      <c r="EP973" s="1"/>
    </row>
    <row r="974" spans="1:14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"/>
      <c r="DM974" s="1"/>
      <c r="DN974" s="1"/>
      <c r="DO974" s="1"/>
      <c r="DP974" s="1"/>
      <c r="DQ974" s="1"/>
      <c r="DR974" s="1"/>
      <c r="DS974" s="1"/>
      <c r="DT974" s="1"/>
      <c r="DU974" s="1"/>
      <c r="DV974" s="1"/>
      <c r="DW974" s="1"/>
      <c r="DX974" s="1"/>
      <c r="DY974" s="1"/>
      <c r="DZ974" s="1"/>
      <c r="EA974" s="1"/>
      <c r="EB974" s="1"/>
      <c r="EC974" s="1"/>
      <c r="ED974" s="1"/>
      <c r="EE974" s="1"/>
      <c r="EF974" s="1"/>
      <c r="EG974" s="1"/>
      <c r="EH974" s="1"/>
      <c r="EI974" s="1"/>
      <c r="EJ974" s="1"/>
      <c r="EK974" s="1"/>
      <c r="EL974" s="1"/>
      <c r="EM974" s="1"/>
      <c r="EN974" s="1"/>
      <c r="EO974" s="1"/>
      <c r="EP974" s="1"/>
    </row>
    <row r="975" spans="1:14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"/>
      <c r="DM975" s="1"/>
      <c r="DN975" s="1"/>
      <c r="DO975" s="1"/>
      <c r="DP975" s="1"/>
      <c r="DQ975" s="1"/>
      <c r="DR975" s="1"/>
      <c r="DS975" s="1"/>
      <c r="DT975" s="1"/>
      <c r="DU975" s="1"/>
      <c r="DV975" s="1"/>
      <c r="DW975" s="1"/>
      <c r="DX975" s="1"/>
      <c r="DY975" s="1"/>
      <c r="DZ975" s="1"/>
      <c r="EA975" s="1"/>
      <c r="EB975" s="1"/>
      <c r="EC975" s="1"/>
      <c r="ED975" s="1"/>
      <c r="EE975" s="1"/>
      <c r="EF975" s="1"/>
      <c r="EG975" s="1"/>
      <c r="EH975" s="1"/>
      <c r="EI975" s="1"/>
      <c r="EJ975" s="1"/>
      <c r="EK975" s="1"/>
      <c r="EL975" s="1"/>
      <c r="EM975" s="1"/>
      <c r="EN975" s="1"/>
      <c r="EO975" s="1"/>
      <c r="EP975" s="1"/>
    </row>
    <row r="976" spans="1:14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"/>
      <c r="DM976" s="1"/>
      <c r="DN976" s="1"/>
      <c r="DO976" s="1"/>
      <c r="DP976" s="1"/>
      <c r="DQ976" s="1"/>
      <c r="DR976" s="1"/>
      <c r="DS976" s="1"/>
      <c r="DT976" s="1"/>
      <c r="DU976" s="1"/>
      <c r="DV976" s="1"/>
      <c r="DW976" s="1"/>
      <c r="DX976" s="1"/>
      <c r="DY976" s="1"/>
      <c r="DZ976" s="1"/>
      <c r="EA976" s="1"/>
      <c r="EB976" s="1"/>
      <c r="EC976" s="1"/>
      <c r="ED976" s="1"/>
      <c r="EE976" s="1"/>
      <c r="EF976" s="1"/>
      <c r="EG976" s="1"/>
      <c r="EH976" s="1"/>
      <c r="EI976" s="1"/>
      <c r="EJ976" s="1"/>
      <c r="EK976" s="1"/>
      <c r="EL976" s="1"/>
      <c r="EM976" s="1"/>
      <c r="EN976" s="1"/>
      <c r="EO976" s="1"/>
      <c r="EP976" s="1"/>
    </row>
    <row r="977" spans="1:14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"/>
      <c r="DM977" s="1"/>
      <c r="DN977" s="1"/>
      <c r="DO977" s="1"/>
      <c r="DP977" s="1"/>
      <c r="DQ977" s="1"/>
      <c r="DR977" s="1"/>
      <c r="DS977" s="1"/>
      <c r="DT977" s="1"/>
      <c r="DU977" s="1"/>
      <c r="DV977" s="1"/>
      <c r="DW977" s="1"/>
      <c r="DX977" s="1"/>
      <c r="DY977" s="1"/>
      <c r="DZ977" s="1"/>
      <c r="EA977" s="1"/>
      <c r="EB977" s="1"/>
      <c r="EC977" s="1"/>
      <c r="ED977" s="1"/>
      <c r="EE977" s="1"/>
      <c r="EF977" s="1"/>
      <c r="EG977" s="1"/>
      <c r="EH977" s="1"/>
      <c r="EI977" s="1"/>
      <c r="EJ977" s="1"/>
      <c r="EK977" s="1"/>
      <c r="EL977" s="1"/>
      <c r="EM977" s="1"/>
      <c r="EN977" s="1"/>
      <c r="EO977" s="1"/>
      <c r="EP977" s="1"/>
    </row>
    <row r="978" spans="1:14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"/>
      <c r="DM978" s="1"/>
      <c r="DN978" s="1"/>
      <c r="DO978" s="1"/>
      <c r="DP978" s="1"/>
      <c r="DQ978" s="1"/>
      <c r="DR978" s="1"/>
      <c r="DS978" s="1"/>
      <c r="DT978" s="1"/>
      <c r="DU978" s="1"/>
      <c r="DV978" s="1"/>
      <c r="DW978" s="1"/>
      <c r="DX978" s="1"/>
      <c r="DY978" s="1"/>
      <c r="DZ978" s="1"/>
      <c r="EA978" s="1"/>
      <c r="EB978" s="1"/>
      <c r="EC978" s="1"/>
      <c r="ED978" s="1"/>
      <c r="EE978" s="1"/>
      <c r="EF978" s="1"/>
      <c r="EG978" s="1"/>
      <c r="EH978" s="1"/>
      <c r="EI978" s="1"/>
      <c r="EJ978" s="1"/>
      <c r="EK978" s="1"/>
      <c r="EL978" s="1"/>
      <c r="EM978" s="1"/>
      <c r="EN978" s="1"/>
      <c r="EO978" s="1"/>
      <c r="EP978" s="1"/>
    </row>
    <row r="979" spans="1:14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"/>
      <c r="DM979" s="1"/>
      <c r="DN979" s="1"/>
      <c r="DO979" s="1"/>
      <c r="DP979" s="1"/>
      <c r="DQ979" s="1"/>
      <c r="DR979" s="1"/>
      <c r="DS979" s="1"/>
      <c r="DT979" s="1"/>
      <c r="DU979" s="1"/>
      <c r="DV979" s="1"/>
      <c r="DW979" s="1"/>
      <c r="DX979" s="1"/>
      <c r="DY979" s="1"/>
      <c r="DZ979" s="1"/>
      <c r="EA979" s="1"/>
      <c r="EB979" s="1"/>
      <c r="EC979" s="1"/>
      <c r="ED979" s="1"/>
      <c r="EE979" s="1"/>
      <c r="EF979" s="1"/>
      <c r="EG979" s="1"/>
      <c r="EH979" s="1"/>
      <c r="EI979" s="1"/>
      <c r="EJ979" s="1"/>
      <c r="EK979" s="1"/>
      <c r="EL979" s="1"/>
      <c r="EM979" s="1"/>
      <c r="EN979" s="1"/>
      <c r="EO979" s="1"/>
      <c r="EP979" s="1"/>
    </row>
    <row r="980" spans="1:14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"/>
      <c r="DM980" s="1"/>
      <c r="DN980" s="1"/>
      <c r="DO980" s="1"/>
      <c r="DP980" s="1"/>
      <c r="DQ980" s="1"/>
      <c r="DR980" s="1"/>
      <c r="DS980" s="1"/>
      <c r="DT980" s="1"/>
      <c r="DU980" s="1"/>
      <c r="DV980" s="1"/>
      <c r="DW980" s="1"/>
      <c r="DX980" s="1"/>
      <c r="DY980" s="1"/>
      <c r="DZ980" s="1"/>
      <c r="EA980" s="1"/>
      <c r="EB980" s="1"/>
      <c r="EC980" s="1"/>
      <c r="ED980" s="1"/>
      <c r="EE980" s="1"/>
      <c r="EF980" s="1"/>
      <c r="EG980" s="1"/>
      <c r="EH980" s="1"/>
      <c r="EI980" s="1"/>
      <c r="EJ980" s="1"/>
      <c r="EK980" s="1"/>
      <c r="EL980" s="1"/>
      <c r="EM980" s="1"/>
      <c r="EN980" s="1"/>
      <c r="EO980" s="1"/>
      <c r="EP980" s="1"/>
    </row>
    <row r="981" spans="1:14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"/>
      <c r="DM981" s="1"/>
      <c r="DN981" s="1"/>
      <c r="DO981" s="1"/>
      <c r="DP981" s="1"/>
      <c r="DQ981" s="1"/>
      <c r="DR981" s="1"/>
      <c r="DS981" s="1"/>
      <c r="DT981" s="1"/>
      <c r="DU981" s="1"/>
      <c r="DV981" s="1"/>
      <c r="DW981" s="1"/>
      <c r="DX981" s="1"/>
      <c r="DY981" s="1"/>
      <c r="DZ981" s="1"/>
      <c r="EA981" s="1"/>
      <c r="EB981" s="1"/>
      <c r="EC981" s="1"/>
      <c r="ED981" s="1"/>
      <c r="EE981" s="1"/>
      <c r="EF981" s="1"/>
      <c r="EG981" s="1"/>
      <c r="EH981" s="1"/>
      <c r="EI981" s="1"/>
      <c r="EJ981" s="1"/>
      <c r="EK981" s="1"/>
      <c r="EL981" s="1"/>
      <c r="EM981" s="1"/>
      <c r="EN981" s="1"/>
      <c r="EO981" s="1"/>
      <c r="EP981" s="1"/>
    </row>
    <row r="982" spans="1:14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"/>
      <c r="DM982" s="1"/>
      <c r="DN982" s="1"/>
      <c r="DO982" s="1"/>
      <c r="DP982" s="1"/>
      <c r="DQ982" s="1"/>
      <c r="DR982" s="1"/>
      <c r="DS982" s="1"/>
      <c r="DT982" s="1"/>
      <c r="DU982" s="1"/>
      <c r="DV982" s="1"/>
      <c r="DW982" s="1"/>
      <c r="DX982" s="1"/>
      <c r="DY982" s="1"/>
      <c r="DZ982" s="1"/>
      <c r="EA982" s="1"/>
      <c r="EB982" s="1"/>
      <c r="EC982" s="1"/>
      <c r="ED982" s="1"/>
      <c r="EE982" s="1"/>
      <c r="EF982" s="1"/>
      <c r="EG982" s="1"/>
      <c r="EH982" s="1"/>
      <c r="EI982" s="1"/>
      <c r="EJ982" s="1"/>
      <c r="EK982" s="1"/>
      <c r="EL982" s="1"/>
      <c r="EM982" s="1"/>
      <c r="EN982" s="1"/>
      <c r="EO982" s="1"/>
      <c r="EP982" s="1"/>
    </row>
    <row r="983" spans="1:14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"/>
      <c r="DM983" s="1"/>
      <c r="DN983" s="1"/>
      <c r="DO983" s="1"/>
      <c r="DP983" s="1"/>
      <c r="DQ983" s="1"/>
      <c r="DR983" s="1"/>
      <c r="DS983" s="1"/>
      <c r="DT983" s="1"/>
      <c r="DU983" s="1"/>
      <c r="DV983" s="1"/>
      <c r="DW983" s="1"/>
      <c r="DX983" s="1"/>
      <c r="DY983" s="1"/>
      <c r="DZ983" s="1"/>
      <c r="EA983" s="1"/>
      <c r="EB983" s="1"/>
      <c r="EC983" s="1"/>
      <c r="ED983" s="1"/>
      <c r="EE983" s="1"/>
      <c r="EF983" s="1"/>
      <c r="EG983" s="1"/>
      <c r="EH983" s="1"/>
      <c r="EI983" s="1"/>
      <c r="EJ983" s="1"/>
      <c r="EK983" s="1"/>
      <c r="EL983" s="1"/>
      <c r="EM983" s="1"/>
      <c r="EN983" s="1"/>
      <c r="EO983" s="1"/>
      <c r="EP983" s="1"/>
    </row>
    <row r="984" spans="1:14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"/>
      <c r="DM984" s="1"/>
      <c r="DN984" s="1"/>
      <c r="DO984" s="1"/>
      <c r="DP984" s="1"/>
      <c r="DQ984" s="1"/>
      <c r="DR984" s="1"/>
      <c r="DS984" s="1"/>
      <c r="DT984" s="1"/>
      <c r="DU984" s="1"/>
      <c r="DV984" s="1"/>
      <c r="DW984" s="1"/>
      <c r="DX984" s="1"/>
      <c r="DY984" s="1"/>
      <c r="DZ984" s="1"/>
      <c r="EA984" s="1"/>
      <c r="EB984" s="1"/>
      <c r="EC984" s="1"/>
      <c r="ED984" s="1"/>
      <c r="EE984" s="1"/>
      <c r="EF984" s="1"/>
      <c r="EG984" s="1"/>
      <c r="EH984" s="1"/>
      <c r="EI984" s="1"/>
      <c r="EJ984" s="1"/>
      <c r="EK984" s="1"/>
      <c r="EL984" s="1"/>
      <c r="EM984" s="1"/>
      <c r="EN984" s="1"/>
      <c r="EO984" s="1"/>
      <c r="EP984" s="1"/>
    </row>
    <row r="985" spans="1:14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"/>
      <c r="DM985" s="1"/>
      <c r="DN985" s="1"/>
      <c r="DO985" s="1"/>
      <c r="DP985" s="1"/>
      <c r="DQ985" s="1"/>
      <c r="DR985" s="1"/>
      <c r="DS985" s="1"/>
      <c r="DT985" s="1"/>
      <c r="DU985" s="1"/>
      <c r="DV985" s="1"/>
      <c r="DW985" s="1"/>
      <c r="DX985" s="1"/>
      <c r="DY985" s="1"/>
      <c r="DZ985" s="1"/>
      <c r="EA985" s="1"/>
      <c r="EB985" s="1"/>
      <c r="EC985" s="1"/>
      <c r="ED985" s="1"/>
      <c r="EE985" s="1"/>
      <c r="EF985" s="1"/>
      <c r="EG985" s="1"/>
      <c r="EH985" s="1"/>
      <c r="EI985" s="1"/>
      <c r="EJ985" s="1"/>
      <c r="EK985" s="1"/>
      <c r="EL985" s="1"/>
      <c r="EM985" s="1"/>
      <c r="EN985" s="1"/>
      <c r="EO985" s="1"/>
      <c r="EP985" s="1"/>
    </row>
    <row r="986" spans="1:14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"/>
      <c r="DM986" s="1"/>
      <c r="DN986" s="1"/>
      <c r="DO986" s="1"/>
      <c r="DP986" s="1"/>
      <c r="DQ986" s="1"/>
      <c r="DR986" s="1"/>
      <c r="DS986" s="1"/>
      <c r="DT986" s="1"/>
      <c r="DU986" s="1"/>
      <c r="DV986" s="1"/>
      <c r="DW986" s="1"/>
      <c r="DX986" s="1"/>
      <c r="DY986" s="1"/>
      <c r="DZ986" s="1"/>
      <c r="EA986" s="1"/>
      <c r="EB986" s="1"/>
      <c r="EC986" s="1"/>
      <c r="ED986" s="1"/>
      <c r="EE986" s="1"/>
      <c r="EF986" s="1"/>
      <c r="EG986" s="1"/>
      <c r="EH986" s="1"/>
      <c r="EI986" s="1"/>
      <c r="EJ986" s="1"/>
      <c r="EK986" s="1"/>
      <c r="EL986" s="1"/>
      <c r="EM986" s="1"/>
      <c r="EN986" s="1"/>
      <c r="EO986" s="1"/>
      <c r="EP986" s="1"/>
    </row>
    <row r="987" spans="1:14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"/>
      <c r="DM987" s="1"/>
      <c r="DN987" s="1"/>
      <c r="DO987" s="1"/>
      <c r="DP987" s="1"/>
      <c r="DQ987" s="1"/>
      <c r="DR987" s="1"/>
      <c r="DS987" s="1"/>
      <c r="DT987" s="1"/>
      <c r="DU987" s="1"/>
      <c r="DV987" s="1"/>
      <c r="DW987" s="1"/>
      <c r="DX987" s="1"/>
      <c r="DY987" s="1"/>
      <c r="DZ987" s="1"/>
      <c r="EA987" s="1"/>
      <c r="EB987" s="1"/>
      <c r="EC987" s="1"/>
      <c r="ED987" s="1"/>
      <c r="EE987" s="1"/>
      <c r="EF987" s="1"/>
      <c r="EG987" s="1"/>
      <c r="EH987" s="1"/>
      <c r="EI987" s="1"/>
      <c r="EJ987" s="1"/>
      <c r="EK987" s="1"/>
      <c r="EL987" s="1"/>
      <c r="EM987" s="1"/>
      <c r="EN987" s="1"/>
      <c r="EO987" s="1"/>
      <c r="EP987" s="1"/>
    </row>
    <row r="988" spans="1:14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"/>
      <c r="DM988" s="1"/>
      <c r="DN988" s="1"/>
      <c r="DO988" s="1"/>
      <c r="DP988" s="1"/>
      <c r="DQ988" s="1"/>
      <c r="DR988" s="1"/>
      <c r="DS988" s="1"/>
      <c r="DT988" s="1"/>
      <c r="DU988" s="1"/>
      <c r="DV988" s="1"/>
      <c r="DW988" s="1"/>
      <c r="DX988" s="1"/>
      <c r="DY988" s="1"/>
      <c r="DZ988" s="1"/>
      <c r="EA988" s="1"/>
      <c r="EB988" s="1"/>
      <c r="EC988" s="1"/>
      <c r="ED988" s="1"/>
      <c r="EE988" s="1"/>
      <c r="EF988" s="1"/>
      <c r="EG988" s="1"/>
      <c r="EH988" s="1"/>
      <c r="EI988" s="1"/>
      <c r="EJ988" s="1"/>
      <c r="EK988" s="1"/>
      <c r="EL988" s="1"/>
      <c r="EM988" s="1"/>
      <c r="EN988" s="1"/>
      <c r="EO988" s="1"/>
      <c r="EP988" s="1"/>
    </row>
    <row r="989" spans="1:14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"/>
      <c r="DM989" s="1"/>
      <c r="DN989" s="1"/>
      <c r="DO989" s="1"/>
      <c r="DP989" s="1"/>
      <c r="DQ989" s="1"/>
      <c r="DR989" s="1"/>
      <c r="DS989" s="1"/>
      <c r="DT989" s="1"/>
      <c r="DU989" s="1"/>
      <c r="DV989" s="1"/>
      <c r="DW989" s="1"/>
      <c r="DX989" s="1"/>
      <c r="DY989" s="1"/>
      <c r="DZ989" s="1"/>
      <c r="EA989" s="1"/>
      <c r="EB989" s="1"/>
      <c r="EC989" s="1"/>
      <c r="ED989" s="1"/>
      <c r="EE989" s="1"/>
      <c r="EF989" s="1"/>
      <c r="EG989" s="1"/>
      <c r="EH989" s="1"/>
      <c r="EI989" s="1"/>
      <c r="EJ989" s="1"/>
      <c r="EK989" s="1"/>
      <c r="EL989" s="1"/>
      <c r="EM989" s="1"/>
      <c r="EN989" s="1"/>
      <c r="EO989" s="1"/>
      <c r="EP989" s="1"/>
    </row>
    <row r="990" spans="1:14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"/>
      <c r="DM990" s="1"/>
      <c r="DN990" s="1"/>
      <c r="DO990" s="1"/>
      <c r="DP990" s="1"/>
      <c r="DQ990" s="1"/>
      <c r="DR990" s="1"/>
      <c r="DS990" s="1"/>
      <c r="DT990" s="1"/>
      <c r="DU990" s="1"/>
      <c r="DV990" s="1"/>
      <c r="DW990" s="1"/>
      <c r="DX990" s="1"/>
      <c r="DY990" s="1"/>
      <c r="DZ990" s="1"/>
      <c r="EA990" s="1"/>
      <c r="EB990" s="1"/>
      <c r="EC990" s="1"/>
      <c r="ED990" s="1"/>
      <c r="EE990" s="1"/>
      <c r="EF990" s="1"/>
      <c r="EG990" s="1"/>
      <c r="EH990" s="1"/>
      <c r="EI990" s="1"/>
      <c r="EJ990" s="1"/>
      <c r="EK990" s="1"/>
      <c r="EL990" s="1"/>
      <c r="EM990" s="1"/>
      <c r="EN990" s="1"/>
      <c r="EO990" s="1"/>
      <c r="EP990" s="1"/>
    </row>
    <row r="991" spans="1:14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"/>
      <c r="DM991" s="1"/>
      <c r="DN991" s="1"/>
      <c r="DO991" s="1"/>
      <c r="DP991" s="1"/>
      <c r="DQ991" s="1"/>
      <c r="DR991" s="1"/>
      <c r="DS991" s="1"/>
      <c r="DT991" s="1"/>
      <c r="DU991" s="1"/>
      <c r="DV991" s="1"/>
      <c r="DW991" s="1"/>
      <c r="DX991" s="1"/>
      <c r="DY991" s="1"/>
      <c r="DZ991" s="1"/>
      <c r="EA991" s="1"/>
      <c r="EB991" s="1"/>
      <c r="EC991" s="1"/>
      <c r="ED991" s="1"/>
      <c r="EE991" s="1"/>
      <c r="EF991" s="1"/>
      <c r="EG991" s="1"/>
      <c r="EH991" s="1"/>
      <c r="EI991" s="1"/>
      <c r="EJ991" s="1"/>
      <c r="EK991" s="1"/>
      <c r="EL991" s="1"/>
      <c r="EM991" s="1"/>
      <c r="EN991" s="1"/>
      <c r="EO991" s="1"/>
      <c r="EP991" s="1"/>
    </row>
    <row r="992" spans="1:14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"/>
      <c r="DM992" s="1"/>
      <c r="DN992" s="1"/>
      <c r="DO992" s="1"/>
      <c r="DP992" s="1"/>
      <c r="DQ992" s="1"/>
      <c r="DR992" s="1"/>
      <c r="DS992" s="1"/>
      <c r="DT992" s="1"/>
      <c r="DU992" s="1"/>
      <c r="DV992" s="1"/>
      <c r="DW992" s="1"/>
      <c r="DX992" s="1"/>
      <c r="DY992" s="1"/>
      <c r="DZ992" s="1"/>
      <c r="EA992" s="1"/>
      <c r="EB992" s="1"/>
      <c r="EC992" s="1"/>
      <c r="ED992" s="1"/>
      <c r="EE992" s="1"/>
      <c r="EF992" s="1"/>
      <c r="EG992" s="1"/>
      <c r="EH992" s="1"/>
      <c r="EI992" s="1"/>
      <c r="EJ992" s="1"/>
      <c r="EK992" s="1"/>
      <c r="EL992" s="1"/>
      <c r="EM992" s="1"/>
      <c r="EN992" s="1"/>
      <c r="EO992" s="1"/>
      <c r="EP992" s="1"/>
    </row>
    <row r="993" spans="1:14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"/>
      <c r="DM993" s="1"/>
      <c r="DN993" s="1"/>
      <c r="DO993" s="1"/>
      <c r="DP993" s="1"/>
      <c r="DQ993" s="1"/>
      <c r="DR993" s="1"/>
      <c r="DS993" s="1"/>
      <c r="DT993" s="1"/>
      <c r="DU993" s="1"/>
      <c r="DV993" s="1"/>
      <c r="DW993" s="1"/>
      <c r="DX993" s="1"/>
      <c r="DY993" s="1"/>
      <c r="DZ993" s="1"/>
      <c r="EA993" s="1"/>
      <c r="EB993" s="1"/>
      <c r="EC993" s="1"/>
      <c r="ED993" s="1"/>
      <c r="EE993" s="1"/>
      <c r="EF993" s="1"/>
      <c r="EG993" s="1"/>
      <c r="EH993" s="1"/>
      <c r="EI993" s="1"/>
      <c r="EJ993" s="1"/>
      <c r="EK993" s="1"/>
      <c r="EL993" s="1"/>
      <c r="EM993" s="1"/>
      <c r="EN993" s="1"/>
      <c r="EO993" s="1"/>
      <c r="EP993" s="1"/>
    </row>
    <row r="994" spans="1:14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"/>
      <c r="DM994" s="1"/>
      <c r="DN994" s="1"/>
      <c r="DO994" s="1"/>
      <c r="DP994" s="1"/>
      <c r="DQ994" s="1"/>
      <c r="DR994" s="1"/>
      <c r="DS994" s="1"/>
      <c r="DT994" s="1"/>
      <c r="DU994" s="1"/>
      <c r="DV994" s="1"/>
      <c r="DW994" s="1"/>
      <c r="DX994" s="1"/>
      <c r="DY994" s="1"/>
      <c r="DZ994" s="1"/>
      <c r="EA994" s="1"/>
      <c r="EB994" s="1"/>
      <c r="EC994" s="1"/>
      <c r="ED994" s="1"/>
      <c r="EE994" s="1"/>
      <c r="EF994" s="1"/>
      <c r="EG994" s="1"/>
      <c r="EH994" s="1"/>
      <c r="EI994" s="1"/>
      <c r="EJ994" s="1"/>
      <c r="EK994" s="1"/>
      <c r="EL994" s="1"/>
      <c r="EM994" s="1"/>
      <c r="EN994" s="1"/>
      <c r="EO994" s="1"/>
      <c r="EP994" s="1"/>
    </row>
    <row r="995" spans="1:14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"/>
      <c r="DM995" s="1"/>
      <c r="DN995" s="1"/>
      <c r="DO995" s="1"/>
      <c r="DP995" s="1"/>
      <c r="DQ995" s="1"/>
      <c r="DR995" s="1"/>
      <c r="DS995" s="1"/>
      <c r="DT995" s="1"/>
      <c r="DU995" s="1"/>
      <c r="DV995" s="1"/>
      <c r="DW995" s="1"/>
      <c r="DX995" s="1"/>
      <c r="DY995" s="1"/>
      <c r="DZ995" s="1"/>
      <c r="EA995" s="1"/>
      <c r="EB995" s="1"/>
      <c r="EC995" s="1"/>
      <c r="ED995" s="1"/>
      <c r="EE995" s="1"/>
      <c r="EF995" s="1"/>
      <c r="EG995" s="1"/>
      <c r="EH995" s="1"/>
      <c r="EI995" s="1"/>
      <c r="EJ995" s="1"/>
      <c r="EK995" s="1"/>
      <c r="EL995" s="1"/>
      <c r="EM995" s="1"/>
      <c r="EN995" s="1"/>
      <c r="EO995" s="1"/>
      <c r="EP995" s="1"/>
    </row>
    <row r="996" spans="1:14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"/>
      <c r="DM996" s="1"/>
      <c r="DN996" s="1"/>
      <c r="DO996" s="1"/>
      <c r="DP996" s="1"/>
      <c r="DQ996" s="1"/>
      <c r="DR996" s="1"/>
      <c r="DS996" s="1"/>
      <c r="DT996" s="1"/>
      <c r="DU996" s="1"/>
      <c r="DV996" s="1"/>
      <c r="DW996" s="1"/>
      <c r="DX996" s="1"/>
      <c r="DY996" s="1"/>
      <c r="DZ996" s="1"/>
      <c r="EA996" s="1"/>
      <c r="EB996" s="1"/>
      <c r="EC996" s="1"/>
      <c r="ED996" s="1"/>
      <c r="EE996" s="1"/>
      <c r="EF996" s="1"/>
      <c r="EG996" s="1"/>
      <c r="EH996" s="1"/>
      <c r="EI996" s="1"/>
      <c r="EJ996" s="1"/>
      <c r="EK996" s="1"/>
      <c r="EL996" s="1"/>
      <c r="EM996" s="1"/>
      <c r="EN996" s="1"/>
      <c r="EO996" s="1"/>
      <c r="EP996" s="1"/>
    </row>
    <row r="997" spans="1:14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"/>
      <c r="DM997" s="1"/>
      <c r="DN997" s="1"/>
      <c r="DO997" s="1"/>
      <c r="DP997" s="1"/>
      <c r="DQ997" s="1"/>
      <c r="DR997" s="1"/>
      <c r="DS997" s="1"/>
      <c r="DT997" s="1"/>
      <c r="DU997" s="1"/>
      <c r="DV997" s="1"/>
      <c r="DW997" s="1"/>
      <c r="DX997" s="1"/>
      <c r="DY997" s="1"/>
      <c r="DZ997" s="1"/>
      <c r="EA997" s="1"/>
      <c r="EB997" s="1"/>
      <c r="EC997" s="1"/>
      <c r="ED997" s="1"/>
      <c r="EE997" s="1"/>
      <c r="EF997" s="1"/>
      <c r="EG997" s="1"/>
      <c r="EH997" s="1"/>
      <c r="EI997" s="1"/>
      <c r="EJ997" s="1"/>
      <c r="EK997" s="1"/>
      <c r="EL997" s="1"/>
      <c r="EM997" s="1"/>
      <c r="EN997" s="1"/>
      <c r="EO997" s="1"/>
      <c r="EP997" s="1"/>
    </row>
    <row r="998" spans="1:14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"/>
      <c r="DM998" s="1"/>
      <c r="DN998" s="1"/>
      <c r="DO998" s="1"/>
      <c r="DP998" s="1"/>
      <c r="DQ998" s="1"/>
      <c r="DR998" s="1"/>
      <c r="DS998" s="1"/>
      <c r="DT998" s="1"/>
      <c r="DU998" s="1"/>
      <c r="DV998" s="1"/>
      <c r="DW998" s="1"/>
      <c r="DX998" s="1"/>
      <c r="DY998" s="1"/>
      <c r="DZ998" s="1"/>
      <c r="EA998" s="1"/>
      <c r="EB998" s="1"/>
      <c r="EC998" s="1"/>
      <c r="ED998" s="1"/>
      <c r="EE998" s="1"/>
      <c r="EF998" s="1"/>
      <c r="EG998" s="1"/>
      <c r="EH998" s="1"/>
      <c r="EI998" s="1"/>
      <c r="EJ998" s="1"/>
      <c r="EK998" s="1"/>
      <c r="EL998" s="1"/>
      <c r="EM998" s="1"/>
      <c r="EN998" s="1"/>
      <c r="EO998" s="1"/>
      <c r="EP998" s="1"/>
    </row>
    <row r="999" spans="1:14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"/>
      <c r="DM999" s="1"/>
      <c r="DN999" s="1"/>
      <c r="DO999" s="1"/>
      <c r="DP999" s="1"/>
      <c r="DQ999" s="1"/>
      <c r="DR999" s="1"/>
      <c r="DS999" s="1"/>
      <c r="DT999" s="1"/>
      <c r="DU999" s="1"/>
      <c r="DV999" s="1"/>
      <c r="DW999" s="1"/>
      <c r="DX999" s="1"/>
      <c r="DY999" s="1"/>
      <c r="DZ999" s="1"/>
      <c r="EA999" s="1"/>
      <c r="EB999" s="1"/>
      <c r="EC999" s="1"/>
      <c r="ED999" s="1"/>
      <c r="EE999" s="1"/>
      <c r="EF999" s="1"/>
      <c r="EG999" s="1"/>
      <c r="EH999" s="1"/>
      <c r="EI999" s="1"/>
      <c r="EJ999" s="1"/>
      <c r="EK999" s="1"/>
      <c r="EL999" s="1"/>
      <c r="EM999" s="1"/>
      <c r="EN999" s="1"/>
      <c r="EO999" s="1"/>
      <c r="EP999" s="1"/>
    </row>
    <row r="1000" spans="1:146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"/>
      <c r="DM1000" s="1"/>
      <c r="DN1000" s="1"/>
      <c r="DO1000" s="1"/>
      <c r="DP1000" s="1"/>
      <c r="DQ1000" s="1"/>
      <c r="DR1000" s="1"/>
      <c r="DS1000" s="1"/>
      <c r="DT1000" s="1"/>
      <c r="DU1000" s="1"/>
      <c r="DV1000" s="1"/>
      <c r="DW1000" s="1"/>
      <c r="DX1000" s="1"/>
      <c r="DY1000" s="1"/>
      <c r="DZ1000" s="1"/>
      <c r="EA1000" s="1"/>
      <c r="EB1000" s="1"/>
      <c r="EC1000" s="1"/>
      <c r="ED1000" s="1"/>
      <c r="EE1000" s="1"/>
      <c r="EF1000" s="1"/>
      <c r="EG1000" s="1"/>
      <c r="EH1000" s="1"/>
      <c r="EI1000" s="1"/>
      <c r="EJ1000" s="1"/>
      <c r="EK1000" s="1"/>
      <c r="EL1000" s="1"/>
      <c r="EM1000" s="1"/>
      <c r="EN1000" s="1"/>
      <c r="EO1000" s="1"/>
      <c r="EP1000" s="1"/>
    </row>
  </sheetData>
  <mergeCells count="18">
    <mergeCell ref="AC9:DX9"/>
    <mergeCell ref="AC10:DX10"/>
    <mergeCell ref="A19:R19"/>
    <mergeCell ref="S19:EP19"/>
    <mergeCell ref="A20:R20"/>
    <mergeCell ref="S20:EP20"/>
    <mergeCell ref="BH11:CW11"/>
    <mergeCell ref="A14:CE14"/>
    <mergeCell ref="CF14:DL14"/>
    <mergeCell ref="B15:CE15"/>
    <mergeCell ref="CF15:DL16"/>
    <mergeCell ref="B16:CE16"/>
    <mergeCell ref="DV17:EP17"/>
    <mergeCell ref="S1:EH1"/>
    <mergeCell ref="S3:EH3"/>
    <mergeCell ref="S5:EH5"/>
    <mergeCell ref="AC7:DX7"/>
    <mergeCell ref="AC8:DX8"/>
  </mergeCells>
  <printOptions gridLines="1"/>
  <pageMargins left="0.19685039370078741" right="0.11811023622047249" top="0.19685039370078741" bottom="0.19685039370078741" header="0" footer="0"/>
  <pageSetup paperSize="9" fitToHeight="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000"/>
  <sheetViews>
    <sheetView workbookViewId="0"/>
  </sheetViews>
  <sheetFormatPr defaultColWidth="14.42578125" defaultRowHeight="15" customHeight="1"/>
  <cols>
    <col min="1" max="1" width="107.140625" customWidth="1"/>
    <col min="2" max="2" width="10" customWidth="1"/>
    <col min="3" max="3" width="18.5703125" customWidth="1"/>
    <col min="4" max="4" width="17.7109375" customWidth="1"/>
    <col min="5" max="5" width="16.85546875" customWidth="1"/>
    <col min="6" max="6" width="17.85546875" customWidth="1"/>
    <col min="7" max="7" width="17.140625" customWidth="1"/>
    <col min="8" max="8" width="16.42578125" customWidth="1"/>
    <col min="9" max="26" width="8.7109375" customWidth="1"/>
  </cols>
  <sheetData>
    <row r="1" spans="1:8" ht="93" customHeight="1">
      <c r="A1" s="131" t="s">
        <v>611</v>
      </c>
      <c r="B1" s="115"/>
      <c r="C1" s="115"/>
      <c r="D1" s="115"/>
      <c r="E1" s="115"/>
      <c r="F1" s="115"/>
      <c r="G1" s="115"/>
    </row>
    <row r="2" spans="1:8" ht="17.25" customHeight="1">
      <c r="A2" s="131" t="s">
        <v>612</v>
      </c>
      <c r="B2" s="115"/>
      <c r="C2" s="115"/>
      <c r="D2" s="115"/>
      <c r="E2" s="115"/>
      <c r="F2" s="115"/>
      <c r="G2" s="115"/>
    </row>
    <row r="3" spans="1:8">
      <c r="G3" s="48" t="s">
        <v>365</v>
      </c>
    </row>
    <row r="4" spans="1:8">
      <c r="A4" s="134" t="s">
        <v>252</v>
      </c>
      <c r="B4" s="134" t="s">
        <v>253</v>
      </c>
      <c r="C4" s="134" t="s">
        <v>368</v>
      </c>
      <c r="D4" s="132" t="s">
        <v>373</v>
      </c>
      <c r="E4" s="118"/>
      <c r="F4" s="118"/>
      <c r="G4" s="120"/>
    </row>
    <row r="5" spans="1:8" ht="27.75" customHeight="1">
      <c r="A5" s="135"/>
      <c r="B5" s="135"/>
      <c r="C5" s="135"/>
      <c r="D5" s="26" t="s">
        <v>380</v>
      </c>
      <c r="E5" s="26" t="s">
        <v>381</v>
      </c>
      <c r="F5" s="26" t="s">
        <v>382</v>
      </c>
      <c r="G5" s="26" t="s">
        <v>383</v>
      </c>
    </row>
    <row r="6" spans="1:8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8" ht="21.75" customHeight="1">
      <c r="A7" s="89" t="s">
        <v>613</v>
      </c>
      <c r="B7" s="30" t="s">
        <v>314</v>
      </c>
      <c r="C7" s="90">
        <f t="shared" ref="C7:C10" si="0">SUM(D7:G7)</f>
        <v>0</v>
      </c>
      <c r="D7" s="91">
        <v>0</v>
      </c>
      <c r="E7" s="91">
        <v>0</v>
      </c>
      <c r="F7" s="91">
        <v>0</v>
      </c>
      <c r="G7" s="91">
        <v>0</v>
      </c>
    </row>
    <row r="8" spans="1:8" ht="21.75" customHeight="1">
      <c r="A8" s="89" t="s">
        <v>614</v>
      </c>
      <c r="B8" s="30" t="s">
        <v>323</v>
      </c>
      <c r="C8" s="90">
        <f t="shared" si="0"/>
        <v>100000000</v>
      </c>
      <c r="D8" s="91">
        <v>49112859.380000003</v>
      </c>
      <c r="E8" s="91">
        <v>41287740.619999997</v>
      </c>
      <c r="F8" s="91">
        <v>9599400</v>
      </c>
      <c r="G8" s="92" t="s">
        <v>385</v>
      </c>
    </row>
    <row r="9" spans="1:8" ht="21.75" customHeight="1">
      <c r="A9" s="89" t="s">
        <v>615</v>
      </c>
      <c r="B9" s="30" t="s">
        <v>327</v>
      </c>
      <c r="C9" s="90">
        <f t="shared" si="0"/>
        <v>0</v>
      </c>
      <c r="D9" s="93"/>
      <c r="E9" s="93"/>
      <c r="F9" s="93"/>
      <c r="G9" s="93"/>
    </row>
    <row r="10" spans="1:8" ht="29.25" customHeight="1">
      <c r="A10" s="89" t="s">
        <v>395</v>
      </c>
      <c r="B10" s="30" t="s">
        <v>331</v>
      </c>
      <c r="C10" s="90">
        <f t="shared" si="0"/>
        <v>0</v>
      </c>
      <c r="D10" s="93"/>
      <c r="E10" s="93"/>
      <c r="F10" s="93"/>
      <c r="G10" s="93"/>
    </row>
    <row r="11" spans="1:8" ht="21.75" customHeight="1">
      <c r="A11" s="94" t="s">
        <v>616</v>
      </c>
      <c r="B11" s="95" t="s">
        <v>333</v>
      </c>
      <c r="C11" s="90">
        <f t="shared" ref="C11:G11" si="1">SUM(C7:C10)</f>
        <v>100000000</v>
      </c>
      <c r="D11" s="90">
        <f t="shared" si="1"/>
        <v>49112859.380000003</v>
      </c>
      <c r="E11" s="90">
        <f t="shared" si="1"/>
        <v>41287740.619999997</v>
      </c>
      <c r="F11" s="90">
        <f t="shared" si="1"/>
        <v>9599400</v>
      </c>
      <c r="G11" s="90">
        <f t="shared" si="1"/>
        <v>0</v>
      </c>
    </row>
    <row r="12" spans="1:8" ht="21.75" customHeight="1">
      <c r="A12" s="94" t="s">
        <v>617</v>
      </c>
      <c r="B12" s="95" t="s">
        <v>345</v>
      </c>
      <c r="C12" s="90">
        <f t="shared" ref="C12:C31" si="2">SUM(D12:G12)</f>
        <v>100000000</v>
      </c>
      <c r="D12" s="96">
        <f t="shared" ref="D12:G12" si="3">D13+D14+D15+D16+D17+D18+D19+D20+D21+D22+D23+D24+D25+D26+D27+D28+D29+D30</f>
        <v>49112859.379999995</v>
      </c>
      <c r="E12" s="96">
        <f t="shared" si="3"/>
        <v>41287740.619999997</v>
      </c>
      <c r="F12" s="96">
        <f t="shared" si="3"/>
        <v>9599400</v>
      </c>
      <c r="G12" s="96">
        <f t="shared" si="3"/>
        <v>0</v>
      </c>
    </row>
    <row r="13" spans="1:8" ht="41.25" customHeight="1">
      <c r="A13" s="89" t="s">
        <v>618</v>
      </c>
      <c r="B13" s="30" t="s">
        <v>619</v>
      </c>
      <c r="C13" s="90">
        <f t="shared" si="2"/>
        <v>1857077</v>
      </c>
      <c r="D13" s="97"/>
      <c r="E13" s="98">
        <v>1857077</v>
      </c>
      <c r="F13" s="97"/>
      <c r="G13" s="97"/>
      <c r="H13" s="99">
        <v>1857077</v>
      </c>
    </row>
    <row r="14" spans="1:8" ht="41.25" customHeight="1">
      <c r="A14" s="89" t="s">
        <v>620</v>
      </c>
      <c r="B14" s="30" t="s">
        <v>621</v>
      </c>
      <c r="C14" s="90">
        <f t="shared" si="2"/>
        <v>365592</v>
      </c>
      <c r="D14" s="97"/>
      <c r="E14" s="98">
        <v>365592</v>
      </c>
      <c r="F14" s="97"/>
      <c r="G14" s="97"/>
      <c r="H14" s="99">
        <v>365592</v>
      </c>
    </row>
    <row r="15" spans="1:8" ht="27.75" customHeight="1">
      <c r="A15" s="89" t="s">
        <v>622</v>
      </c>
      <c r="B15" s="30" t="s">
        <v>623</v>
      </c>
      <c r="C15" s="90">
        <f t="shared" si="2"/>
        <v>0</v>
      </c>
      <c r="D15" s="97"/>
      <c r="E15" s="97"/>
      <c r="F15" s="97"/>
      <c r="G15" s="97"/>
    </row>
    <row r="16" spans="1:8" ht="41.25" customHeight="1">
      <c r="A16" s="89" t="s">
        <v>624</v>
      </c>
      <c r="B16" s="30" t="s">
        <v>625</v>
      </c>
      <c r="C16" s="90">
        <f t="shared" si="2"/>
        <v>241839.2</v>
      </c>
      <c r="D16" s="98">
        <v>241839.2</v>
      </c>
      <c r="E16" s="97"/>
      <c r="F16" s="97"/>
      <c r="G16" s="97"/>
      <c r="H16" s="99">
        <v>241839.2</v>
      </c>
    </row>
    <row r="17" spans="1:8" ht="152.25" customHeight="1">
      <c r="A17" s="89" t="s">
        <v>626</v>
      </c>
      <c r="B17" s="30" t="s">
        <v>627</v>
      </c>
      <c r="C17" s="90">
        <f t="shared" si="2"/>
        <v>0</v>
      </c>
      <c r="D17" s="97"/>
      <c r="E17" s="97"/>
      <c r="F17" s="97"/>
      <c r="G17" s="97"/>
    </row>
    <row r="18" spans="1:8" ht="27.75" customHeight="1">
      <c r="A18" s="89" t="s">
        <v>628</v>
      </c>
      <c r="B18" s="30" t="s">
        <v>629</v>
      </c>
      <c r="C18" s="90">
        <f t="shared" si="2"/>
        <v>64836654.799999997</v>
      </c>
      <c r="D18" s="98">
        <v>30650897.18</v>
      </c>
      <c r="E18" s="97">
        <f>H18-D18</f>
        <v>34185757.619999997</v>
      </c>
      <c r="F18" s="98"/>
      <c r="G18" s="97"/>
      <c r="H18" s="99">
        <v>64836654.799999997</v>
      </c>
    </row>
    <row r="19" spans="1:8" ht="41.25" customHeight="1">
      <c r="A19" s="89" t="s">
        <v>630</v>
      </c>
      <c r="B19" s="30" t="s">
        <v>631</v>
      </c>
      <c r="C19" s="90">
        <f t="shared" si="2"/>
        <v>1389318</v>
      </c>
      <c r="D19" s="98">
        <v>1389318</v>
      </c>
      <c r="E19" s="97"/>
      <c r="F19" s="97"/>
      <c r="G19" s="97"/>
      <c r="H19" s="99">
        <v>1389318</v>
      </c>
    </row>
    <row r="20" spans="1:8" ht="41.25" customHeight="1">
      <c r="A20" s="89" t="s">
        <v>632</v>
      </c>
      <c r="B20" s="30" t="s">
        <v>633</v>
      </c>
      <c r="C20" s="90">
        <f t="shared" si="2"/>
        <v>290466</v>
      </c>
      <c r="D20" s="97"/>
      <c r="E20" s="98">
        <v>290466</v>
      </c>
      <c r="F20" s="97"/>
      <c r="G20" s="97"/>
      <c r="H20" s="99">
        <v>290466</v>
      </c>
    </row>
    <row r="21" spans="1:8" ht="27.75" customHeight="1">
      <c r="A21" s="89" t="s">
        <v>634</v>
      </c>
      <c r="B21" s="30" t="s">
        <v>635</v>
      </c>
      <c r="C21" s="90">
        <f t="shared" si="2"/>
        <v>396817</v>
      </c>
      <c r="D21" s="97"/>
      <c r="E21" s="98">
        <v>396817</v>
      </c>
      <c r="F21" s="97"/>
      <c r="G21" s="97"/>
      <c r="H21" s="99">
        <v>396817</v>
      </c>
    </row>
    <row r="22" spans="1:8" ht="15.75" customHeight="1">
      <c r="A22" s="89" t="s">
        <v>636</v>
      </c>
      <c r="B22" s="30" t="s">
        <v>347</v>
      </c>
      <c r="C22" s="90">
        <f t="shared" si="2"/>
        <v>627711</v>
      </c>
      <c r="D22" s="97"/>
      <c r="E22" s="98">
        <v>627711</v>
      </c>
      <c r="F22" s="97"/>
      <c r="G22" s="97"/>
      <c r="H22" s="99">
        <v>627711</v>
      </c>
    </row>
    <row r="23" spans="1:8" ht="27.75" customHeight="1">
      <c r="A23" s="89" t="s">
        <v>637</v>
      </c>
      <c r="B23" s="30" t="s">
        <v>638</v>
      </c>
      <c r="C23" s="90">
        <f t="shared" si="2"/>
        <v>0</v>
      </c>
      <c r="D23" s="97"/>
      <c r="E23" s="97"/>
      <c r="F23" s="97"/>
      <c r="G23" s="97"/>
    </row>
    <row r="24" spans="1:8" ht="27.75" customHeight="1">
      <c r="A24" s="89" t="s">
        <v>639</v>
      </c>
      <c r="B24" s="30" t="s">
        <v>640</v>
      </c>
      <c r="C24" s="90">
        <f t="shared" si="2"/>
        <v>2216377</v>
      </c>
      <c r="D24" s="98">
        <v>2216377</v>
      </c>
      <c r="E24" s="97"/>
      <c r="F24" s="97"/>
      <c r="G24" s="97"/>
      <c r="H24" s="99">
        <v>2216377</v>
      </c>
    </row>
    <row r="25" spans="1:8" ht="15.75" customHeight="1">
      <c r="A25" s="89" t="s">
        <v>641</v>
      </c>
      <c r="B25" s="30" t="s">
        <v>642</v>
      </c>
      <c r="C25" s="90">
        <f t="shared" si="2"/>
        <v>1301299</v>
      </c>
      <c r="D25" s="97"/>
      <c r="E25" s="98">
        <v>1301299</v>
      </c>
      <c r="F25" s="97"/>
      <c r="G25" s="97"/>
      <c r="H25" s="99">
        <v>1301299</v>
      </c>
    </row>
    <row r="26" spans="1:8" ht="15.75" customHeight="1">
      <c r="A26" s="89" t="s">
        <v>643</v>
      </c>
      <c r="B26" s="30" t="s">
        <v>644</v>
      </c>
      <c r="C26" s="90">
        <f t="shared" si="2"/>
        <v>11177104</v>
      </c>
      <c r="D26" s="97"/>
      <c r="E26" s="97">
        <f>H26-F26</f>
        <v>1577704</v>
      </c>
      <c r="F26" s="98">
        <v>9599400</v>
      </c>
      <c r="G26" s="97"/>
      <c r="H26" s="99">
        <v>11177104</v>
      </c>
    </row>
    <row r="27" spans="1:8" ht="27.75" customHeight="1">
      <c r="A27" s="89" t="s">
        <v>645</v>
      </c>
      <c r="B27" s="30" t="s">
        <v>646</v>
      </c>
      <c r="C27" s="90">
        <f t="shared" si="2"/>
        <v>0</v>
      </c>
      <c r="D27" s="97"/>
      <c r="E27" s="97"/>
      <c r="F27" s="97"/>
      <c r="G27" s="97"/>
    </row>
    <row r="28" spans="1:8" ht="15.75" customHeight="1">
      <c r="A28" s="89" t="s">
        <v>647</v>
      </c>
      <c r="B28" s="30" t="s">
        <v>648</v>
      </c>
      <c r="C28" s="90">
        <f t="shared" si="2"/>
        <v>12513415</v>
      </c>
      <c r="D28" s="98">
        <v>12513415</v>
      </c>
      <c r="E28" s="97"/>
      <c r="F28" s="97"/>
      <c r="G28" s="97"/>
      <c r="H28" s="99">
        <v>12513415</v>
      </c>
    </row>
    <row r="29" spans="1:8" ht="27.75" customHeight="1">
      <c r="A29" s="89" t="s">
        <v>649</v>
      </c>
      <c r="B29" s="30" t="s">
        <v>650</v>
      </c>
      <c r="C29" s="90">
        <f t="shared" si="2"/>
        <v>2786330</v>
      </c>
      <c r="D29" s="98">
        <v>2101013</v>
      </c>
      <c r="E29" s="97">
        <f>H29-D29</f>
        <v>685317</v>
      </c>
      <c r="F29" s="97"/>
      <c r="G29" s="97"/>
      <c r="H29" s="99">
        <v>2786330</v>
      </c>
    </row>
    <row r="30" spans="1:8" ht="15.75" customHeight="1">
      <c r="A30" s="89" t="s">
        <v>651</v>
      </c>
      <c r="B30" s="30" t="s">
        <v>652</v>
      </c>
      <c r="C30" s="90">
        <f t="shared" si="2"/>
        <v>0</v>
      </c>
      <c r="D30" s="97"/>
      <c r="E30" s="97"/>
      <c r="F30" s="97"/>
      <c r="G30" s="97"/>
    </row>
    <row r="31" spans="1:8" ht="24" customHeight="1">
      <c r="A31" s="94" t="s">
        <v>653</v>
      </c>
      <c r="B31" s="95" t="s">
        <v>355</v>
      </c>
      <c r="C31" s="90">
        <f t="shared" si="2"/>
        <v>0</v>
      </c>
      <c r="D31" s="96">
        <f t="shared" ref="D31:G31" si="4">D11-D12</f>
        <v>0</v>
      </c>
      <c r="E31" s="96">
        <f t="shared" si="4"/>
        <v>0</v>
      </c>
      <c r="F31" s="96">
        <f t="shared" si="4"/>
        <v>0</v>
      </c>
      <c r="G31" s="96">
        <f t="shared" si="4"/>
        <v>0</v>
      </c>
      <c r="H31" s="100">
        <f>SUM(H13:H30)</f>
        <v>100000000</v>
      </c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G1"/>
    <mergeCell ref="A2:G2"/>
    <mergeCell ref="A4:A5"/>
    <mergeCell ref="B4:B5"/>
    <mergeCell ref="C4:C5"/>
    <mergeCell ref="D4:G4"/>
  </mergeCells>
  <pageMargins left="0.31496062992125978" right="0.31496062992125978" top="0.55118110236220474" bottom="0.35433070866141742" header="0" footer="0"/>
  <pageSetup paperSize="9" fitToHeight="0" orientation="landscape"/>
  <headerFooter>
    <oddHeader>&amp;LФорма 3&amp;RОтчет о финансовом обеспечении программы развития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000"/>
  <sheetViews>
    <sheetView workbookViewId="0"/>
  </sheetViews>
  <sheetFormatPr defaultColWidth="14.42578125" defaultRowHeight="15" customHeight="1"/>
  <cols>
    <col min="1" max="1" width="4.42578125" customWidth="1"/>
    <col min="2" max="2" width="12.140625" customWidth="1"/>
    <col min="3" max="3" width="13.7109375" customWidth="1"/>
    <col min="4" max="4" width="27.85546875" customWidth="1"/>
    <col min="5" max="5" width="26.85546875" customWidth="1"/>
    <col min="6" max="6" width="13.85546875" customWidth="1"/>
    <col min="7" max="26" width="8.7109375" customWidth="1"/>
  </cols>
  <sheetData>
    <row r="1" spans="1:6" ht="23.25" customHeight="1">
      <c r="A1" s="101" t="s">
        <v>654</v>
      </c>
      <c r="B1" s="102"/>
      <c r="C1" s="102"/>
    </row>
    <row r="2" spans="1:6">
      <c r="A2" s="100" t="s">
        <v>655</v>
      </c>
      <c r="B2" s="102"/>
      <c r="C2" s="102"/>
    </row>
    <row r="3" spans="1:6">
      <c r="A3" s="100" t="s">
        <v>656</v>
      </c>
      <c r="B3" s="102"/>
      <c r="C3" s="102"/>
    </row>
    <row r="4" spans="1:6">
      <c r="A4" s="100" t="s">
        <v>657</v>
      </c>
      <c r="B4" s="102"/>
      <c r="C4" s="102"/>
    </row>
    <row r="5" spans="1:6">
      <c r="A5" s="103" t="s">
        <v>658</v>
      </c>
      <c r="B5" s="102"/>
      <c r="C5" s="102"/>
    </row>
    <row r="6" spans="1:6">
      <c r="B6" s="102"/>
      <c r="C6" s="102"/>
    </row>
    <row r="7" spans="1:6" ht="37.5" customHeight="1">
      <c r="A7" s="104" t="s">
        <v>659</v>
      </c>
      <c r="B7" s="105" t="s">
        <v>660</v>
      </c>
      <c r="C7" s="105" t="s">
        <v>661</v>
      </c>
      <c r="D7" s="104" t="s">
        <v>662</v>
      </c>
      <c r="E7" s="106" t="s">
        <v>663</v>
      </c>
      <c r="F7" s="104" t="s">
        <v>664</v>
      </c>
    </row>
    <row r="8" spans="1:6">
      <c r="A8" s="100">
        <v>1</v>
      </c>
      <c r="B8" s="102" t="s">
        <v>665</v>
      </c>
      <c r="C8" s="102" t="s">
        <v>666</v>
      </c>
      <c r="D8" s="100" t="s">
        <v>667</v>
      </c>
      <c r="E8" s="100" t="s">
        <v>668</v>
      </c>
    </row>
    <row r="9" spans="1:6">
      <c r="A9" s="100">
        <v>2</v>
      </c>
      <c r="B9" s="102" t="s">
        <v>669</v>
      </c>
      <c r="C9" s="102" t="s">
        <v>670</v>
      </c>
      <c r="D9" s="100" t="s">
        <v>671</v>
      </c>
      <c r="E9" s="100" t="s">
        <v>672</v>
      </c>
    </row>
    <row r="10" spans="1:6">
      <c r="A10" s="100">
        <v>3</v>
      </c>
      <c r="B10" s="102" t="s">
        <v>673</v>
      </c>
      <c r="C10" s="102" t="s">
        <v>674</v>
      </c>
      <c r="D10" s="100" t="s">
        <v>675</v>
      </c>
      <c r="E10" s="100" t="s">
        <v>676</v>
      </c>
    </row>
    <row r="11" spans="1:6">
      <c r="A11" s="100">
        <v>4</v>
      </c>
      <c r="B11" s="102" t="s">
        <v>677</v>
      </c>
      <c r="C11" s="102" t="s">
        <v>678</v>
      </c>
      <c r="D11" s="100" t="s">
        <v>679</v>
      </c>
      <c r="E11" s="100" t="s">
        <v>680</v>
      </c>
    </row>
    <row r="12" spans="1:6">
      <c r="A12" s="100">
        <v>5</v>
      </c>
      <c r="B12" s="102" t="s">
        <v>681</v>
      </c>
      <c r="C12" s="102" t="s">
        <v>682</v>
      </c>
      <c r="D12" s="100" t="s">
        <v>683</v>
      </c>
      <c r="E12" s="100" t="s">
        <v>684</v>
      </c>
    </row>
    <row r="13" spans="1:6">
      <c r="A13" s="100">
        <v>6</v>
      </c>
      <c r="B13" s="102" t="s">
        <v>685</v>
      </c>
      <c r="C13" s="102" t="s">
        <v>686</v>
      </c>
      <c r="D13" s="100" t="s">
        <v>687</v>
      </c>
      <c r="E13" s="100" t="s">
        <v>688</v>
      </c>
    </row>
    <row r="14" spans="1:6">
      <c r="A14" s="100">
        <v>7</v>
      </c>
      <c r="B14" s="102" t="s">
        <v>302</v>
      </c>
      <c r="C14" s="102" t="s">
        <v>689</v>
      </c>
      <c r="D14" s="100" t="s">
        <v>690</v>
      </c>
      <c r="E14" s="100" t="s">
        <v>691</v>
      </c>
    </row>
    <row r="15" spans="1:6">
      <c r="A15" s="100">
        <v>8</v>
      </c>
      <c r="B15" s="102" t="s">
        <v>692</v>
      </c>
      <c r="C15" s="102" t="s">
        <v>693</v>
      </c>
      <c r="D15" s="100" t="s">
        <v>694</v>
      </c>
      <c r="E15" s="100" t="s">
        <v>695</v>
      </c>
    </row>
    <row r="16" spans="1:6">
      <c r="A16" s="100">
        <v>9</v>
      </c>
      <c r="B16" s="102" t="s">
        <v>696</v>
      </c>
      <c r="C16" s="102" t="s">
        <v>697</v>
      </c>
      <c r="D16" s="100" t="s">
        <v>698</v>
      </c>
      <c r="E16" s="100" t="s">
        <v>699</v>
      </c>
    </row>
    <row r="17" spans="1:5">
      <c r="A17" s="100">
        <v>10</v>
      </c>
      <c r="B17" s="102" t="s">
        <v>700</v>
      </c>
      <c r="C17" s="102" t="s">
        <v>701</v>
      </c>
      <c r="D17" s="100" t="s">
        <v>702</v>
      </c>
      <c r="E17" s="100" t="s">
        <v>703</v>
      </c>
    </row>
    <row r="18" spans="1:5">
      <c r="A18" s="100">
        <v>11</v>
      </c>
      <c r="B18" s="102" t="s">
        <v>704</v>
      </c>
      <c r="C18" s="102" t="s">
        <v>705</v>
      </c>
      <c r="D18" s="100" t="s">
        <v>706</v>
      </c>
      <c r="E18" s="100" t="s">
        <v>707</v>
      </c>
    </row>
    <row r="19" spans="1:5">
      <c r="A19" s="100">
        <v>12</v>
      </c>
      <c r="B19" s="102" t="s">
        <v>708</v>
      </c>
      <c r="C19" s="102" t="s">
        <v>709</v>
      </c>
      <c r="D19" s="100" t="s">
        <v>710</v>
      </c>
      <c r="E19" s="100" t="s">
        <v>711</v>
      </c>
    </row>
    <row r="20" spans="1:5">
      <c r="A20" s="100">
        <v>13</v>
      </c>
      <c r="B20" s="102" t="s">
        <v>712</v>
      </c>
      <c r="C20" s="102" t="s">
        <v>713</v>
      </c>
      <c r="D20" s="100" t="s">
        <v>714</v>
      </c>
      <c r="E20" s="100" t="s">
        <v>715</v>
      </c>
    </row>
    <row r="21" spans="1:5" ht="15.75" customHeight="1">
      <c r="A21" s="100">
        <v>14</v>
      </c>
      <c r="B21" s="102" t="s">
        <v>716</v>
      </c>
      <c r="C21" s="102" t="s">
        <v>717</v>
      </c>
      <c r="D21" s="100" t="s">
        <v>718</v>
      </c>
      <c r="E21" s="100" t="s">
        <v>719</v>
      </c>
    </row>
    <row r="22" spans="1:5" ht="15.75" customHeight="1">
      <c r="A22" s="100">
        <v>15</v>
      </c>
      <c r="B22" s="102" t="s">
        <v>720</v>
      </c>
      <c r="C22" s="102" t="s">
        <v>721</v>
      </c>
      <c r="D22" s="100" t="s">
        <v>722</v>
      </c>
      <c r="E22" s="100" t="s">
        <v>723</v>
      </c>
    </row>
    <row r="23" spans="1:5" ht="15.75" customHeight="1">
      <c r="A23" s="100">
        <v>16</v>
      </c>
      <c r="B23" s="102" t="s">
        <v>724</v>
      </c>
      <c r="C23" s="102" t="s">
        <v>725</v>
      </c>
      <c r="D23" s="100" t="s">
        <v>726</v>
      </c>
      <c r="E23" s="100" t="s">
        <v>727</v>
      </c>
    </row>
    <row r="24" spans="1:5" ht="15.75" customHeight="1">
      <c r="A24" s="100">
        <v>17</v>
      </c>
      <c r="B24" s="102">
        <v>104</v>
      </c>
      <c r="C24" s="102" t="s">
        <v>728</v>
      </c>
      <c r="D24" s="100" t="s">
        <v>729</v>
      </c>
      <c r="E24" s="100" t="s">
        <v>730</v>
      </c>
    </row>
    <row r="25" spans="1:5" ht="15.75" customHeight="1">
      <c r="A25" s="100">
        <v>18</v>
      </c>
      <c r="B25" s="102">
        <v>108</v>
      </c>
      <c r="C25" s="102" t="s">
        <v>731</v>
      </c>
      <c r="D25" s="100" t="s">
        <v>732</v>
      </c>
      <c r="E25" s="100" t="s">
        <v>733</v>
      </c>
    </row>
    <row r="26" spans="1:5" ht="15.75" customHeight="1">
      <c r="A26" s="100">
        <v>19</v>
      </c>
      <c r="B26" s="102">
        <v>116</v>
      </c>
      <c r="C26" s="102" t="s">
        <v>734</v>
      </c>
      <c r="D26" s="100" t="s">
        <v>735</v>
      </c>
      <c r="E26" s="100" t="s">
        <v>736</v>
      </c>
    </row>
    <row r="27" spans="1:5" ht="15.75" customHeight="1">
      <c r="A27" s="100">
        <v>20</v>
      </c>
      <c r="B27" s="102">
        <v>124</v>
      </c>
      <c r="C27" s="102" t="s">
        <v>737</v>
      </c>
      <c r="D27" s="100" t="s">
        <v>738</v>
      </c>
      <c r="E27" s="100" t="s">
        <v>739</v>
      </c>
    </row>
    <row r="28" spans="1:5" ht="15.75" customHeight="1">
      <c r="A28" s="100">
        <v>21</v>
      </c>
      <c r="B28" s="102">
        <v>132</v>
      </c>
      <c r="C28" s="102" t="s">
        <v>740</v>
      </c>
      <c r="D28" s="100" t="s">
        <v>741</v>
      </c>
      <c r="E28" s="100" t="s">
        <v>742</v>
      </c>
    </row>
    <row r="29" spans="1:5" ht="15.75" customHeight="1">
      <c r="A29" s="100">
        <v>22</v>
      </c>
      <c r="B29" s="102">
        <v>136</v>
      </c>
      <c r="C29" s="102" t="s">
        <v>743</v>
      </c>
      <c r="D29" s="100" t="s">
        <v>744</v>
      </c>
      <c r="E29" s="100" t="s">
        <v>745</v>
      </c>
    </row>
    <row r="30" spans="1:5" ht="15.75" customHeight="1">
      <c r="A30" s="100">
        <v>23</v>
      </c>
      <c r="B30" s="102">
        <v>144</v>
      </c>
      <c r="C30" s="102" t="s">
        <v>746</v>
      </c>
      <c r="D30" s="100" t="s">
        <v>747</v>
      </c>
      <c r="E30" s="100" t="s">
        <v>748</v>
      </c>
    </row>
    <row r="31" spans="1:5" ht="15.75" customHeight="1">
      <c r="A31" s="100">
        <v>24</v>
      </c>
      <c r="B31" s="102">
        <v>152</v>
      </c>
      <c r="C31" s="102" t="s">
        <v>749</v>
      </c>
      <c r="D31" s="100" t="s">
        <v>750</v>
      </c>
      <c r="E31" s="100" t="s">
        <v>751</v>
      </c>
    </row>
    <row r="32" spans="1:5" ht="15.75" customHeight="1">
      <c r="A32" s="100">
        <v>25</v>
      </c>
      <c r="B32" s="102">
        <v>156</v>
      </c>
      <c r="C32" s="102" t="s">
        <v>752</v>
      </c>
      <c r="D32" s="100" t="s">
        <v>753</v>
      </c>
      <c r="E32" s="100" t="s">
        <v>754</v>
      </c>
    </row>
    <row r="33" spans="1:5" ht="15.75" customHeight="1">
      <c r="A33" s="100">
        <v>26</v>
      </c>
      <c r="B33" s="102">
        <v>170</v>
      </c>
      <c r="C33" s="102" t="s">
        <v>755</v>
      </c>
      <c r="D33" s="100" t="s">
        <v>756</v>
      </c>
      <c r="E33" s="100" t="s">
        <v>757</v>
      </c>
    </row>
    <row r="34" spans="1:5" ht="15.75" customHeight="1">
      <c r="A34" s="100">
        <v>27</v>
      </c>
      <c r="B34" s="102">
        <v>174</v>
      </c>
      <c r="C34" s="102" t="s">
        <v>758</v>
      </c>
      <c r="D34" s="100" t="s">
        <v>759</v>
      </c>
      <c r="E34" s="100" t="s">
        <v>760</v>
      </c>
    </row>
    <row r="35" spans="1:5" ht="15.75" customHeight="1">
      <c r="A35" s="100">
        <v>28</v>
      </c>
      <c r="B35" s="102">
        <v>188</v>
      </c>
      <c r="C35" s="102" t="s">
        <v>761</v>
      </c>
      <c r="D35" s="100" t="s">
        <v>762</v>
      </c>
      <c r="E35" s="100" t="s">
        <v>763</v>
      </c>
    </row>
    <row r="36" spans="1:5" ht="15.75" customHeight="1">
      <c r="A36" s="100">
        <v>29</v>
      </c>
      <c r="B36" s="102">
        <v>191</v>
      </c>
      <c r="C36" s="102" t="s">
        <v>764</v>
      </c>
      <c r="D36" s="100" t="s">
        <v>765</v>
      </c>
      <c r="E36" s="100" t="s">
        <v>766</v>
      </c>
    </row>
    <row r="37" spans="1:5" ht="15.75" customHeight="1">
      <c r="A37" s="100">
        <v>30</v>
      </c>
      <c r="B37" s="102">
        <v>192</v>
      </c>
      <c r="C37" s="102" t="s">
        <v>767</v>
      </c>
      <c r="D37" s="100" t="s">
        <v>768</v>
      </c>
      <c r="E37" s="100" t="s">
        <v>769</v>
      </c>
    </row>
    <row r="38" spans="1:5" ht="15.75" customHeight="1">
      <c r="A38" s="100">
        <v>31</v>
      </c>
      <c r="B38" s="102">
        <v>203</v>
      </c>
      <c r="C38" s="102" t="s">
        <v>770</v>
      </c>
      <c r="D38" s="100" t="s">
        <v>771</v>
      </c>
      <c r="E38" s="100" t="s">
        <v>772</v>
      </c>
    </row>
    <row r="39" spans="1:5" ht="15.75" customHeight="1">
      <c r="A39" s="100">
        <v>32</v>
      </c>
      <c r="B39" s="102">
        <v>208</v>
      </c>
      <c r="C39" s="102" t="s">
        <v>773</v>
      </c>
      <c r="D39" s="100" t="s">
        <v>774</v>
      </c>
      <c r="E39" s="100" t="s">
        <v>775</v>
      </c>
    </row>
    <row r="40" spans="1:5" ht="15.75" customHeight="1">
      <c r="A40" s="100">
        <v>33</v>
      </c>
      <c r="B40" s="102">
        <v>214</v>
      </c>
      <c r="C40" s="102" t="s">
        <v>776</v>
      </c>
      <c r="D40" s="100" t="s">
        <v>777</v>
      </c>
      <c r="E40" s="100" t="s">
        <v>778</v>
      </c>
    </row>
    <row r="41" spans="1:5" ht="15.75" customHeight="1">
      <c r="A41" s="100">
        <v>34</v>
      </c>
      <c r="B41" s="102">
        <v>222</v>
      </c>
      <c r="C41" s="102" t="s">
        <v>779</v>
      </c>
      <c r="D41" s="100" t="s">
        <v>780</v>
      </c>
      <c r="E41" s="100" t="s">
        <v>781</v>
      </c>
    </row>
    <row r="42" spans="1:5" ht="15.75" customHeight="1">
      <c r="A42" s="100">
        <v>35</v>
      </c>
      <c r="B42" s="102">
        <v>230</v>
      </c>
      <c r="C42" s="102" t="s">
        <v>782</v>
      </c>
      <c r="D42" s="100" t="s">
        <v>783</v>
      </c>
      <c r="E42" s="100" t="s">
        <v>784</v>
      </c>
    </row>
    <row r="43" spans="1:5" ht="15.75" customHeight="1">
      <c r="A43" s="100">
        <v>36</v>
      </c>
      <c r="B43" s="102">
        <v>232</v>
      </c>
      <c r="C43" s="102" t="s">
        <v>785</v>
      </c>
      <c r="D43" s="100" t="s">
        <v>786</v>
      </c>
      <c r="E43" s="100" t="s">
        <v>787</v>
      </c>
    </row>
    <row r="44" spans="1:5" ht="15.75" customHeight="1">
      <c r="A44" s="100">
        <v>37</v>
      </c>
      <c r="B44" s="102">
        <v>238</v>
      </c>
      <c r="C44" s="102" t="s">
        <v>788</v>
      </c>
      <c r="D44" s="100" t="s">
        <v>789</v>
      </c>
      <c r="E44" s="100" t="s">
        <v>790</v>
      </c>
    </row>
    <row r="45" spans="1:5" ht="15.75" customHeight="1">
      <c r="A45" s="100">
        <v>38</v>
      </c>
      <c r="B45" s="102">
        <v>242</v>
      </c>
      <c r="C45" s="102" t="s">
        <v>791</v>
      </c>
      <c r="D45" s="100" t="s">
        <v>792</v>
      </c>
      <c r="E45" s="100" t="s">
        <v>793</v>
      </c>
    </row>
    <row r="46" spans="1:5" ht="15.75" customHeight="1">
      <c r="A46" s="100">
        <v>39</v>
      </c>
      <c r="B46" s="102">
        <v>262</v>
      </c>
      <c r="C46" s="102" t="s">
        <v>794</v>
      </c>
      <c r="D46" s="100" t="s">
        <v>795</v>
      </c>
      <c r="E46" s="100" t="s">
        <v>796</v>
      </c>
    </row>
    <row r="47" spans="1:5" ht="15.75" customHeight="1">
      <c r="A47" s="100">
        <v>40</v>
      </c>
      <c r="B47" s="102">
        <v>270</v>
      </c>
      <c r="C47" s="102" t="s">
        <v>797</v>
      </c>
      <c r="D47" s="100" t="s">
        <v>798</v>
      </c>
      <c r="E47" s="100" t="s">
        <v>799</v>
      </c>
    </row>
    <row r="48" spans="1:5" ht="15.75" customHeight="1">
      <c r="A48" s="100">
        <v>41</v>
      </c>
      <c r="B48" s="102">
        <v>292</v>
      </c>
      <c r="C48" s="102" t="s">
        <v>800</v>
      </c>
      <c r="D48" s="100" t="s">
        <v>801</v>
      </c>
      <c r="E48" s="100" t="s">
        <v>802</v>
      </c>
    </row>
    <row r="49" spans="1:5" ht="15.75" customHeight="1">
      <c r="A49" s="100">
        <v>42</v>
      </c>
      <c r="B49" s="102">
        <v>320</v>
      </c>
      <c r="C49" s="102" t="s">
        <v>803</v>
      </c>
      <c r="D49" s="100" t="s">
        <v>804</v>
      </c>
      <c r="E49" s="100" t="s">
        <v>805</v>
      </c>
    </row>
    <row r="50" spans="1:5" ht="15.75" customHeight="1">
      <c r="A50" s="100">
        <v>43</v>
      </c>
      <c r="B50" s="102">
        <v>324</v>
      </c>
      <c r="C50" s="102" t="s">
        <v>806</v>
      </c>
      <c r="D50" s="100" t="s">
        <v>807</v>
      </c>
      <c r="E50" s="100" t="s">
        <v>808</v>
      </c>
    </row>
    <row r="51" spans="1:5" ht="15.75" customHeight="1">
      <c r="A51" s="100">
        <v>44</v>
      </c>
      <c r="B51" s="102">
        <v>328</v>
      </c>
      <c r="C51" s="102" t="s">
        <v>809</v>
      </c>
      <c r="D51" s="100" t="s">
        <v>810</v>
      </c>
      <c r="E51" s="100" t="s">
        <v>811</v>
      </c>
    </row>
    <row r="52" spans="1:5" ht="15.75" customHeight="1">
      <c r="A52" s="100">
        <v>45</v>
      </c>
      <c r="B52" s="102">
        <v>332</v>
      </c>
      <c r="C52" s="102" t="s">
        <v>812</v>
      </c>
      <c r="D52" s="100" t="s">
        <v>813</v>
      </c>
      <c r="E52" s="100" t="s">
        <v>814</v>
      </c>
    </row>
    <row r="53" spans="1:5" ht="15.75" customHeight="1">
      <c r="A53" s="100">
        <v>46</v>
      </c>
      <c r="B53" s="102">
        <v>340</v>
      </c>
      <c r="C53" s="102" t="s">
        <v>815</v>
      </c>
      <c r="D53" s="100" t="s">
        <v>816</v>
      </c>
      <c r="E53" s="100" t="s">
        <v>817</v>
      </c>
    </row>
    <row r="54" spans="1:5" ht="15.75" customHeight="1">
      <c r="A54" s="100">
        <v>47</v>
      </c>
      <c r="B54" s="102">
        <v>344</v>
      </c>
      <c r="C54" s="102" t="s">
        <v>818</v>
      </c>
      <c r="D54" s="100" t="s">
        <v>819</v>
      </c>
      <c r="E54" s="100" t="s">
        <v>820</v>
      </c>
    </row>
    <row r="55" spans="1:5" ht="15.75" customHeight="1">
      <c r="A55" s="100">
        <v>48</v>
      </c>
      <c r="B55" s="102">
        <v>348</v>
      </c>
      <c r="C55" s="102" t="s">
        <v>821</v>
      </c>
      <c r="D55" s="100" t="s">
        <v>822</v>
      </c>
      <c r="E55" s="100" t="s">
        <v>823</v>
      </c>
    </row>
    <row r="56" spans="1:5" ht="15.75" customHeight="1">
      <c r="A56" s="100">
        <v>49</v>
      </c>
      <c r="B56" s="102">
        <v>352</v>
      </c>
      <c r="C56" s="102" t="s">
        <v>824</v>
      </c>
      <c r="D56" s="100" t="s">
        <v>825</v>
      </c>
      <c r="E56" s="100" t="s">
        <v>826</v>
      </c>
    </row>
    <row r="57" spans="1:5" ht="15.75" customHeight="1">
      <c r="A57" s="100">
        <v>50</v>
      </c>
      <c r="B57" s="102">
        <v>356</v>
      </c>
      <c r="C57" s="102" t="s">
        <v>827</v>
      </c>
      <c r="D57" s="100" t="s">
        <v>828</v>
      </c>
      <c r="E57" s="100" t="s">
        <v>829</v>
      </c>
    </row>
    <row r="58" spans="1:5" ht="15.75" customHeight="1">
      <c r="A58" s="100">
        <v>51</v>
      </c>
      <c r="B58" s="102">
        <v>360</v>
      </c>
      <c r="C58" s="102" t="s">
        <v>830</v>
      </c>
      <c r="D58" s="100" t="s">
        <v>831</v>
      </c>
      <c r="E58" s="100" t="s">
        <v>832</v>
      </c>
    </row>
    <row r="59" spans="1:5" ht="15.75" customHeight="1">
      <c r="A59" s="100">
        <v>52</v>
      </c>
      <c r="B59" s="102">
        <v>364</v>
      </c>
      <c r="C59" s="102" t="s">
        <v>833</v>
      </c>
      <c r="D59" s="100" t="s">
        <v>834</v>
      </c>
      <c r="E59" s="100" t="s">
        <v>835</v>
      </c>
    </row>
    <row r="60" spans="1:5" ht="15.75" customHeight="1">
      <c r="A60" s="100">
        <v>53</v>
      </c>
      <c r="B60" s="102">
        <v>368</v>
      </c>
      <c r="C60" s="102" t="s">
        <v>836</v>
      </c>
      <c r="D60" s="100" t="s">
        <v>837</v>
      </c>
      <c r="E60" s="100" t="s">
        <v>838</v>
      </c>
    </row>
    <row r="61" spans="1:5" ht="15.75" customHeight="1">
      <c r="A61" s="100">
        <v>54</v>
      </c>
      <c r="B61" s="102">
        <v>376</v>
      </c>
      <c r="C61" s="102" t="s">
        <v>839</v>
      </c>
      <c r="D61" s="100" t="s">
        <v>840</v>
      </c>
      <c r="E61" s="100" t="s">
        <v>841</v>
      </c>
    </row>
    <row r="62" spans="1:5" ht="15.75" customHeight="1">
      <c r="A62" s="100">
        <v>55</v>
      </c>
      <c r="B62" s="102">
        <v>388</v>
      </c>
      <c r="C62" s="102" t="s">
        <v>842</v>
      </c>
      <c r="D62" s="100" t="s">
        <v>843</v>
      </c>
      <c r="E62" s="100" t="s">
        <v>844</v>
      </c>
    </row>
    <row r="63" spans="1:5" ht="15.75" customHeight="1">
      <c r="A63" s="100">
        <v>56</v>
      </c>
      <c r="B63" s="102">
        <v>392</v>
      </c>
      <c r="C63" s="102" t="s">
        <v>845</v>
      </c>
      <c r="D63" s="100" t="s">
        <v>846</v>
      </c>
      <c r="E63" s="100" t="s">
        <v>847</v>
      </c>
    </row>
    <row r="64" spans="1:5" ht="15.75" customHeight="1">
      <c r="A64" s="100">
        <v>57</v>
      </c>
      <c r="B64" s="102">
        <v>398</v>
      </c>
      <c r="C64" s="102" t="s">
        <v>848</v>
      </c>
      <c r="D64" s="100" t="s">
        <v>849</v>
      </c>
      <c r="E64" s="100" t="s">
        <v>850</v>
      </c>
    </row>
    <row r="65" spans="1:6" ht="15.75" customHeight="1">
      <c r="A65" s="100">
        <v>58</v>
      </c>
      <c r="B65" s="102">
        <v>400</v>
      </c>
      <c r="C65" s="102" t="s">
        <v>851</v>
      </c>
      <c r="D65" s="100" t="s">
        <v>852</v>
      </c>
      <c r="E65" s="100" t="s">
        <v>853</v>
      </c>
    </row>
    <row r="66" spans="1:6" ht="15.75" customHeight="1">
      <c r="A66" s="100">
        <v>59</v>
      </c>
      <c r="B66" s="102">
        <v>404</v>
      </c>
      <c r="C66" s="102" t="s">
        <v>854</v>
      </c>
      <c r="D66" s="100" t="s">
        <v>855</v>
      </c>
      <c r="E66" s="100" t="s">
        <v>856</v>
      </c>
    </row>
    <row r="67" spans="1:6" ht="15.75" customHeight="1">
      <c r="A67" s="100">
        <v>60</v>
      </c>
      <c r="B67" s="102">
        <v>408</v>
      </c>
      <c r="C67" s="102" t="s">
        <v>857</v>
      </c>
      <c r="D67" s="100" t="s">
        <v>858</v>
      </c>
      <c r="E67" s="100" t="s">
        <v>859</v>
      </c>
    </row>
    <row r="68" spans="1:6" ht="15.75" customHeight="1">
      <c r="A68" s="100">
        <v>61</v>
      </c>
      <c r="B68" s="102">
        <v>410</v>
      </c>
      <c r="C68" s="102" t="s">
        <v>860</v>
      </c>
      <c r="D68" s="100" t="s">
        <v>861</v>
      </c>
      <c r="E68" s="100" t="s">
        <v>862</v>
      </c>
    </row>
    <row r="69" spans="1:6" ht="15.75" customHeight="1">
      <c r="A69" s="100">
        <v>62</v>
      </c>
      <c r="B69" s="102">
        <v>414</v>
      </c>
      <c r="C69" s="102" t="s">
        <v>863</v>
      </c>
      <c r="D69" s="100" t="s">
        <v>864</v>
      </c>
      <c r="E69" s="100" t="s">
        <v>865</v>
      </c>
    </row>
    <row r="70" spans="1:6" ht="15.75" customHeight="1">
      <c r="A70" s="100">
        <v>63</v>
      </c>
      <c r="B70" s="102">
        <v>417</v>
      </c>
      <c r="C70" s="102" t="s">
        <v>866</v>
      </c>
      <c r="D70" s="100" t="s">
        <v>867</v>
      </c>
      <c r="E70" s="100" t="s">
        <v>868</v>
      </c>
    </row>
    <row r="71" spans="1:6" ht="15.75" customHeight="1">
      <c r="A71" s="100">
        <v>64</v>
      </c>
      <c r="B71" s="102">
        <v>418</v>
      </c>
      <c r="C71" s="102" t="s">
        <v>869</v>
      </c>
      <c r="D71" s="100" t="s">
        <v>870</v>
      </c>
      <c r="E71" s="100" t="s">
        <v>871</v>
      </c>
    </row>
    <row r="72" spans="1:6" ht="15.75" customHeight="1">
      <c r="A72" s="100">
        <v>65</v>
      </c>
      <c r="B72" s="102">
        <v>422</v>
      </c>
      <c r="C72" s="102" t="s">
        <v>872</v>
      </c>
      <c r="D72" s="100" t="s">
        <v>873</v>
      </c>
      <c r="E72" s="100" t="s">
        <v>874</v>
      </c>
    </row>
    <row r="73" spans="1:6" ht="15.75" customHeight="1">
      <c r="A73" s="100">
        <v>66</v>
      </c>
      <c r="B73" s="102">
        <v>426</v>
      </c>
      <c r="C73" s="102" t="s">
        <v>875</v>
      </c>
      <c r="D73" s="100" t="s">
        <v>876</v>
      </c>
      <c r="E73" s="100" t="s">
        <v>877</v>
      </c>
    </row>
    <row r="74" spans="1:6" ht="15.75" customHeight="1">
      <c r="A74" s="100">
        <v>67</v>
      </c>
      <c r="B74" s="102">
        <v>430</v>
      </c>
      <c r="C74" s="102" t="s">
        <v>878</v>
      </c>
      <c r="D74" s="100" t="s">
        <v>879</v>
      </c>
      <c r="E74" s="100" t="s">
        <v>880</v>
      </c>
    </row>
    <row r="75" spans="1:6" ht="15.75" customHeight="1">
      <c r="A75" s="100">
        <v>68</v>
      </c>
      <c r="B75" s="102">
        <v>434</v>
      </c>
      <c r="C75" s="102" t="s">
        <v>881</v>
      </c>
      <c r="D75" s="100" t="s">
        <v>882</v>
      </c>
      <c r="E75" s="100" t="s">
        <v>883</v>
      </c>
    </row>
    <row r="76" spans="1:6" ht="15.75" customHeight="1">
      <c r="A76" s="100">
        <v>69</v>
      </c>
      <c r="B76" s="102">
        <v>728</v>
      </c>
      <c r="C76" s="102" t="s">
        <v>884</v>
      </c>
      <c r="D76" s="100" t="s">
        <v>885</v>
      </c>
      <c r="E76" s="100" t="s">
        <v>886</v>
      </c>
      <c r="F76" s="100" t="s">
        <v>887</v>
      </c>
    </row>
    <row r="77" spans="1:6" ht="15.75" customHeight="1">
      <c r="A77" s="100">
        <v>70</v>
      </c>
      <c r="B77" s="102">
        <v>446</v>
      </c>
      <c r="C77" s="102" t="s">
        <v>888</v>
      </c>
      <c r="D77" s="100" t="s">
        <v>889</v>
      </c>
      <c r="E77" s="100" t="s">
        <v>890</v>
      </c>
    </row>
    <row r="78" spans="1:6" ht="15.75" customHeight="1">
      <c r="A78" s="100">
        <v>71</v>
      </c>
      <c r="B78" s="102">
        <v>454</v>
      </c>
      <c r="C78" s="102" t="s">
        <v>891</v>
      </c>
      <c r="D78" s="100" t="s">
        <v>892</v>
      </c>
      <c r="E78" s="100" t="s">
        <v>893</v>
      </c>
    </row>
    <row r="79" spans="1:6" ht="15.75" customHeight="1">
      <c r="A79" s="100">
        <v>72</v>
      </c>
      <c r="B79" s="102">
        <v>458</v>
      </c>
      <c r="C79" s="102" t="s">
        <v>894</v>
      </c>
      <c r="D79" s="100" t="s">
        <v>895</v>
      </c>
      <c r="E79" s="100" t="s">
        <v>896</v>
      </c>
    </row>
    <row r="80" spans="1:6" ht="15.75" customHeight="1">
      <c r="A80" s="100">
        <v>73</v>
      </c>
      <c r="B80" s="102">
        <v>462</v>
      </c>
      <c r="C80" s="102" t="s">
        <v>897</v>
      </c>
      <c r="D80" s="100" t="s">
        <v>898</v>
      </c>
      <c r="E80" s="100" t="s">
        <v>899</v>
      </c>
    </row>
    <row r="81" spans="1:5" ht="15.75" customHeight="1">
      <c r="A81" s="100">
        <v>74</v>
      </c>
      <c r="B81" s="102">
        <v>929</v>
      </c>
      <c r="C81" s="102" t="s">
        <v>900</v>
      </c>
      <c r="D81" s="100" t="s">
        <v>901</v>
      </c>
      <c r="E81" s="100" t="s">
        <v>902</v>
      </c>
    </row>
    <row r="82" spans="1:5" ht="15.75" customHeight="1">
      <c r="A82" s="100">
        <v>75</v>
      </c>
      <c r="B82" s="102">
        <v>480</v>
      </c>
      <c r="C82" s="102" t="s">
        <v>903</v>
      </c>
      <c r="D82" s="100" t="s">
        <v>904</v>
      </c>
      <c r="E82" s="100" t="s">
        <v>905</v>
      </c>
    </row>
    <row r="83" spans="1:5" ht="15.75" customHeight="1">
      <c r="A83" s="100">
        <v>76</v>
      </c>
      <c r="B83" s="102">
        <v>484</v>
      </c>
      <c r="C83" s="102" t="s">
        <v>906</v>
      </c>
      <c r="D83" s="100" t="s">
        <v>907</v>
      </c>
      <c r="E83" s="100" t="s">
        <v>908</v>
      </c>
    </row>
    <row r="84" spans="1:5" ht="15.75" customHeight="1">
      <c r="A84" s="100">
        <v>77</v>
      </c>
      <c r="B84" s="102">
        <v>496</v>
      </c>
      <c r="C84" s="102" t="s">
        <v>909</v>
      </c>
      <c r="D84" s="100" t="s">
        <v>910</v>
      </c>
      <c r="E84" s="100" t="s">
        <v>911</v>
      </c>
    </row>
    <row r="85" spans="1:5" ht="15.75" customHeight="1">
      <c r="A85" s="100">
        <v>78</v>
      </c>
      <c r="B85" s="102">
        <v>498</v>
      </c>
      <c r="C85" s="102" t="s">
        <v>912</v>
      </c>
      <c r="D85" s="100" t="s">
        <v>913</v>
      </c>
      <c r="E85" s="100" t="s">
        <v>914</v>
      </c>
    </row>
    <row r="86" spans="1:5" ht="15.75" customHeight="1">
      <c r="A86" s="100">
        <v>79</v>
      </c>
      <c r="B86" s="102">
        <v>504</v>
      </c>
      <c r="C86" s="102" t="s">
        <v>915</v>
      </c>
      <c r="D86" s="100" t="s">
        <v>916</v>
      </c>
      <c r="E86" s="100" t="s">
        <v>917</v>
      </c>
    </row>
    <row r="87" spans="1:5" ht="15.75" customHeight="1">
      <c r="A87" s="100">
        <v>80</v>
      </c>
      <c r="B87" s="102">
        <v>512</v>
      </c>
      <c r="C87" s="102" t="s">
        <v>918</v>
      </c>
      <c r="D87" s="100" t="s">
        <v>919</v>
      </c>
      <c r="E87" s="100" t="s">
        <v>920</v>
      </c>
    </row>
    <row r="88" spans="1:5" ht="15.75" customHeight="1">
      <c r="A88" s="100">
        <v>81</v>
      </c>
      <c r="B88" s="102">
        <v>516</v>
      </c>
      <c r="C88" s="102" t="s">
        <v>921</v>
      </c>
      <c r="D88" s="100" t="s">
        <v>922</v>
      </c>
      <c r="E88" s="100" t="s">
        <v>923</v>
      </c>
    </row>
    <row r="89" spans="1:5" ht="15.75" customHeight="1">
      <c r="A89" s="100">
        <v>82</v>
      </c>
      <c r="B89" s="102">
        <v>524</v>
      </c>
      <c r="C89" s="102" t="s">
        <v>924</v>
      </c>
      <c r="D89" s="100" t="s">
        <v>925</v>
      </c>
      <c r="E89" s="100" t="s">
        <v>926</v>
      </c>
    </row>
    <row r="90" spans="1:5" ht="15.75" customHeight="1">
      <c r="A90" s="100">
        <v>83</v>
      </c>
      <c r="B90" s="102">
        <v>532</v>
      </c>
      <c r="C90" s="102" t="s">
        <v>927</v>
      </c>
      <c r="D90" s="100" t="s">
        <v>928</v>
      </c>
      <c r="E90" s="100" t="s">
        <v>929</v>
      </c>
    </row>
    <row r="91" spans="1:5" ht="15.75" customHeight="1">
      <c r="A91" s="100">
        <v>84</v>
      </c>
      <c r="B91" s="102">
        <v>533</v>
      </c>
      <c r="C91" s="102" t="s">
        <v>930</v>
      </c>
      <c r="D91" s="100" t="s">
        <v>931</v>
      </c>
      <c r="E91" s="100" t="s">
        <v>932</v>
      </c>
    </row>
    <row r="92" spans="1:5" ht="15.75" customHeight="1">
      <c r="A92" s="100">
        <v>85</v>
      </c>
      <c r="B92" s="102">
        <v>548</v>
      </c>
      <c r="C92" s="102" t="s">
        <v>933</v>
      </c>
      <c r="D92" s="100" t="s">
        <v>934</v>
      </c>
      <c r="E92" s="100" t="s">
        <v>935</v>
      </c>
    </row>
    <row r="93" spans="1:5" ht="15.75" customHeight="1">
      <c r="A93" s="100">
        <v>86</v>
      </c>
      <c r="B93" s="102">
        <v>554</v>
      </c>
      <c r="C93" s="102" t="s">
        <v>936</v>
      </c>
      <c r="D93" s="100" t="s">
        <v>937</v>
      </c>
      <c r="E93" s="100" t="s">
        <v>938</v>
      </c>
    </row>
    <row r="94" spans="1:5" ht="15.75" customHeight="1">
      <c r="A94" s="100">
        <v>87</v>
      </c>
      <c r="B94" s="102">
        <v>558</v>
      </c>
      <c r="C94" s="102" t="s">
        <v>939</v>
      </c>
      <c r="D94" s="100" t="s">
        <v>940</v>
      </c>
      <c r="E94" s="100" t="s">
        <v>941</v>
      </c>
    </row>
    <row r="95" spans="1:5" ht="15.75" customHeight="1">
      <c r="A95" s="100">
        <v>88</v>
      </c>
      <c r="B95" s="102">
        <v>566</v>
      </c>
      <c r="C95" s="102" t="s">
        <v>942</v>
      </c>
      <c r="D95" s="100" t="s">
        <v>943</v>
      </c>
      <c r="E95" s="100" t="s">
        <v>944</v>
      </c>
    </row>
    <row r="96" spans="1:5" ht="15.75" customHeight="1">
      <c r="A96" s="100">
        <v>89</v>
      </c>
      <c r="B96" s="102">
        <v>578</v>
      </c>
      <c r="C96" s="102" t="s">
        <v>945</v>
      </c>
      <c r="D96" s="100" t="s">
        <v>946</v>
      </c>
      <c r="E96" s="100" t="s">
        <v>947</v>
      </c>
    </row>
    <row r="97" spans="1:6" ht="15.75" customHeight="1">
      <c r="A97" s="100">
        <v>90</v>
      </c>
      <c r="B97" s="102">
        <v>586</v>
      </c>
      <c r="C97" s="102" t="s">
        <v>948</v>
      </c>
      <c r="D97" s="100" t="s">
        <v>949</v>
      </c>
      <c r="E97" s="100" t="s">
        <v>950</v>
      </c>
    </row>
    <row r="98" spans="1:6" ht="15.75" customHeight="1">
      <c r="A98" s="100">
        <v>91</v>
      </c>
      <c r="B98" s="102">
        <v>590</v>
      </c>
      <c r="C98" s="102" t="s">
        <v>951</v>
      </c>
      <c r="D98" s="100" t="s">
        <v>952</v>
      </c>
      <c r="E98" s="100" t="s">
        <v>953</v>
      </c>
    </row>
    <row r="99" spans="1:6" ht="15.75" customHeight="1">
      <c r="A99" s="100">
        <v>92</v>
      </c>
      <c r="B99" s="102">
        <v>598</v>
      </c>
      <c r="C99" s="102" t="s">
        <v>954</v>
      </c>
      <c r="D99" s="100" t="s">
        <v>955</v>
      </c>
      <c r="E99" s="100" t="s">
        <v>956</v>
      </c>
    </row>
    <row r="100" spans="1:6" ht="15.75" customHeight="1">
      <c r="A100" s="100">
        <v>93</v>
      </c>
      <c r="B100" s="102">
        <v>600</v>
      </c>
      <c r="C100" s="102" t="s">
        <v>957</v>
      </c>
      <c r="D100" s="100" t="s">
        <v>958</v>
      </c>
      <c r="E100" s="100" t="s">
        <v>959</v>
      </c>
    </row>
    <row r="101" spans="1:6" ht="15.75" customHeight="1">
      <c r="A101" s="100">
        <v>94</v>
      </c>
      <c r="B101" s="102">
        <v>604</v>
      </c>
      <c r="C101" s="102" t="s">
        <v>960</v>
      </c>
      <c r="D101" s="100" t="s">
        <v>961</v>
      </c>
      <c r="E101" s="100" t="s">
        <v>962</v>
      </c>
      <c r="F101" s="100" t="s">
        <v>963</v>
      </c>
    </row>
    <row r="102" spans="1:6" ht="15.75" customHeight="1">
      <c r="A102" s="100">
        <v>95</v>
      </c>
      <c r="B102" s="102">
        <v>608</v>
      </c>
      <c r="C102" s="102" t="s">
        <v>964</v>
      </c>
      <c r="D102" s="100" t="s">
        <v>965</v>
      </c>
      <c r="E102" s="100" t="s">
        <v>966</v>
      </c>
    </row>
    <row r="103" spans="1:6" ht="15.75" customHeight="1">
      <c r="A103" s="100">
        <v>96</v>
      </c>
      <c r="B103" s="102">
        <v>634</v>
      </c>
      <c r="C103" s="102" t="s">
        <v>967</v>
      </c>
      <c r="D103" s="100" t="s">
        <v>968</v>
      </c>
      <c r="E103" s="100" t="s">
        <v>969</v>
      </c>
    </row>
    <row r="104" spans="1:6" ht="15.75" customHeight="1">
      <c r="A104" s="100">
        <v>97</v>
      </c>
      <c r="B104" s="102">
        <v>643</v>
      </c>
      <c r="C104" s="102" t="s">
        <v>970</v>
      </c>
      <c r="D104" s="100" t="s">
        <v>971</v>
      </c>
      <c r="E104" s="100" t="s">
        <v>972</v>
      </c>
    </row>
    <row r="105" spans="1:6" ht="15.75" customHeight="1">
      <c r="A105" s="100">
        <v>98</v>
      </c>
      <c r="B105" s="102">
        <v>646</v>
      </c>
      <c r="C105" s="102" t="s">
        <v>973</v>
      </c>
      <c r="D105" s="100" t="s">
        <v>974</v>
      </c>
      <c r="E105" s="100" t="s">
        <v>975</v>
      </c>
    </row>
    <row r="106" spans="1:6" ht="15.75" customHeight="1">
      <c r="A106" s="100">
        <v>99</v>
      </c>
      <c r="B106" s="102">
        <v>654</v>
      </c>
      <c r="C106" s="102" t="s">
        <v>976</v>
      </c>
      <c r="D106" s="100" t="s">
        <v>977</v>
      </c>
      <c r="E106" s="100" t="s">
        <v>978</v>
      </c>
    </row>
    <row r="107" spans="1:6" ht="15.75" customHeight="1">
      <c r="A107" s="100">
        <v>100</v>
      </c>
      <c r="B107" s="102">
        <v>682</v>
      </c>
      <c r="C107" s="102" t="s">
        <v>979</v>
      </c>
      <c r="D107" s="100" t="s">
        <v>980</v>
      </c>
      <c r="E107" s="100" t="s">
        <v>981</v>
      </c>
    </row>
    <row r="108" spans="1:6" ht="15.75" customHeight="1">
      <c r="A108" s="100">
        <v>101</v>
      </c>
      <c r="B108" s="102">
        <v>690</v>
      </c>
      <c r="C108" s="102" t="s">
        <v>982</v>
      </c>
      <c r="D108" s="100" t="s">
        <v>983</v>
      </c>
      <c r="E108" s="100" t="s">
        <v>984</v>
      </c>
    </row>
    <row r="109" spans="1:6" ht="15.75" customHeight="1">
      <c r="A109" s="100">
        <v>102</v>
      </c>
      <c r="B109" s="102">
        <v>694</v>
      </c>
      <c r="C109" s="102" t="s">
        <v>985</v>
      </c>
      <c r="D109" s="100" t="s">
        <v>986</v>
      </c>
      <c r="E109" s="100" t="s">
        <v>987</v>
      </c>
      <c r="F109" s="100" t="s">
        <v>988</v>
      </c>
    </row>
    <row r="110" spans="1:6" ht="15.75" customHeight="1">
      <c r="A110" s="100">
        <v>103</v>
      </c>
      <c r="B110" s="102">
        <v>702</v>
      </c>
      <c r="C110" s="102" t="s">
        <v>989</v>
      </c>
      <c r="D110" s="100" t="s">
        <v>990</v>
      </c>
      <c r="E110" s="100" t="s">
        <v>991</v>
      </c>
    </row>
    <row r="111" spans="1:6" ht="15.75" customHeight="1">
      <c r="A111" s="100">
        <v>104</v>
      </c>
      <c r="B111" s="102">
        <v>704</v>
      </c>
      <c r="C111" s="102" t="s">
        <v>992</v>
      </c>
      <c r="D111" s="100" t="s">
        <v>993</v>
      </c>
      <c r="E111" s="100" t="s">
        <v>994</v>
      </c>
    </row>
    <row r="112" spans="1:6" ht="15.75" customHeight="1">
      <c r="A112" s="100">
        <v>105</v>
      </c>
      <c r="B112" s="102">
        <v>706</v>
      </c>
      <c r="C112" s="102" t="s">
        <v>995</v>
      </c>
      <c r="D112" s="100" t="s">
        <v>996</v>
      </c>
      <c r="E112" s="100" t="s">
        <v>997</v>
      </c>
    </row>
    <row r="113" spans="1:6" ht="15.75" customHeight="1">
      <c r="A113" s="100">
        <v>106</v>
      </c>
      <c r="B113" s="102">
        <v>710</v>
      </c>
      <c r="C113" s="102" t="s">
        <v>998</v>
      </c>
      <c r="D113" s="100" t="s">
        <v>999</v>
      </c>
      <c r="E113" s="100" t="s">
        <v>1000</v>
      </c>
    </row>
    <row r="114" spans="1:6" ht="15.75" customHeight="1">
      <c r="A114" s="100">
        <v>107</v>
      </c>
      <c r="B114" s="102">
        <v>748</v>
      </c>
      <c r="C114" s="102" t="s">
        <v>1001</v>
      </c>
      <c r="D114" s="100" t="s">
        <v>1002</v>
      </c>
      <c r="E114" s="100" t="s">
        <v>1003</v>
      </c>
    </row>
    <row r="115" spans="1:6" ht="15.75" customHeight="1">
      <c r="A115" s="100">
        <v>108</v>
      </c>
      <c r="B115" s="102">
        <v>752</v>
      </c>
      <c r="C115" s="102" t="s">
        <v>1004</v>
      </c>
      <c r="D115" s="100" t="s">
        <v>1005</v>
      </c>
      <c r="E115" s="100" t="s">
        <v>1006</v>
      </c>
    </row>
    <row r="116" spans="1:6" ht="15.75" customHeight="1">
      <c r="A116" s="100">
        <v>109</v>
      </c>
      <c r="B116" s="102">
        <v>756</v>
      </c>
      <c r="C116" s="102" t="s">
        <v>1007</v>
      </c>
      <c r="D116" s="100" t="s">
        <v>1008</v>
      </c>
      <c r="E116" s="100" t="s">
        <v>1009</v>
      </c>
    </row>
    <row r="117" spans="1:6" ht="15.75" customHeight="1">
      <c r="A117" s="100">
        <v>110</v>
      </c>
      <c r="B117" s="102">
        <v>760</v>
      </c>
      <c r="C117" s="102" t="s">
        <v>1010</v>
      </c>
      <c r="D117" s="100" t="s">
        <v>1011</v>
      </c>
      <c r="E117" s="100" t="s">
        <v>1012</v>
      </c>
    </row>
    <row r="118" spans="1:6" ht="15.75" customHeight="1">
      <c r="A118" s="100">
        <v>111</v>
      </c>
      <c r="B118" s="102">
        <v>764</v>
      </c>
      <c r="C118" s="102" t="s">
        <v>1013</v>
      </c>
      <c r="D118" s="100" t="s">
        <v>1014</v>
      </c>
      <c r="E118" s="100" t="s">
        <v>1015</v>
      </c>
    </row>
    <row r="119" spans="1:6" ht="15.75" customHeight="1">
      <c r="A119" s="100">
        <v>112</v>
      </c>
      <c r="B119" s="102">
        <v>776</v>
      </c>
      <c r="C119" s="102" t="s">
        <v>1016</v>
      </c>
      <c r="D119" s="100" t="s">
        <v>1017</v>
      </c>
      <c r="E119" s="100" t="s">
        <v>1018</v>
      </c>
    </row>
    <row r="120" spans="1:6" ht="15.75" customHeight="1">
      <c r="A120" s="100">
        <v>113</v>
      </c>
      <c r="B120" s="102">
        <v>780</v>
      </c>
      <c r="C120" s="102" t="s">
        <v>1019</v>
      </c>
      <c r="D120" s="100" t="s">
        <v>1020</v>
      </c>
      <c r="E120" s="100" t="s">
        <v>1021</v>
      </c>
    </row>
    <row r="121" spans="1:6" ht="15.75" customHeight="1">
      <c r="A121" s="100">
        <v>114</v>
      </c>
      <c r="B121" s="102">
        <v>784</v>
      </c>
      <c r="C121" s="102" t="s">
        <v>1022</v>
      </c>
      <c r="D121" s="100" t="s">
        <v>1023</v>
      </c>
      <c r="E121" s="100" t="s">
        <v>1024</v>
      </c>
    </row>
    <row r="122" spans="1:6" ht="15.75" customHeight="1">
      <c r="A122" s="100">
        <v>115</v>
      </c>
      <c r="B122" s="102">
        <v>788</v>
      </c>
      <c r="C122" s="102" t="s">
        <v>1025</v>
      </c>
      <c r="D122" s="100" t="s">
        <v>1026</v>
      </c>
      <c r="E122" s="100" t="s">
        <v>1027</v>
      </c>
    </row>
    <row r="123" spans="1:6" ht="15.75" customHeight="1">
      <c r="A123" s="100">
        <v>116</v>
      </c>
      <c r="B123" s="102">
        <v>800</v>
      </c>
      <c r="C123" s="102" t="s">
        <v>1028</v>
      </c>
      <c r="D123" s="100" t="s">
        <v>1029</v>
      </c>
      <c r="E123" s="100" t="s">
        <v>1030</v>
      </c>
    </row>
    <row r="124" spans="1:6" ht="15.75" customHeight="1">
      <c r="A124" s="100">
        <v>117</v>
      </c>
      <c r="B124" s="102">
        <v>807</v>
      </c>
      <c r="C124" s="102" t="s">
        <v>1031</v>
      </c>
      <c r="D124" s="100" t="s">
        <v>1032</v>
      </c>
      <c r="E124" s="100" t="s">
        <v>1033</v>
      </c>
    </row>
    <row r="125" spans="1:6" ht="15.75" customHeight="1">
      <c r="A125" s="100">
        <v>118</v>
      </c>
      <c r="B125" s="102">
        <v>818</v>
      </c>
      <c r="C125" s="102" t="s">
        <v>1034</v>
      </c>
      <c r="D125" s="100" t="s">
        <v>1035</v>
      </c>
      <c r="E125" s="100" t="s">
        <v>1036</v>
      </c>
    </row>
    <row r="126" spans="1:6" ht="15.75" customHeight="1">
      <c r="A126" s="100">
        <v>119</v>
      </c>
      <c r="B126" s="102">
        <v>826</v>
      </c>
      <c r="C126" s="102" t="s">
        <v>1037</v>
      </c>
      <c r="D126" s="100" t="s">
        <v>1038</v>
      </c>
      <c r="E126" s="100" t="s">
        <v>1039</v>
      </c>
    </row>
    <row r="127" spans="1:6" ht="15.75" customHeight="1">
      <c r="A127" s="100">
        <v>120</v>
      </c>
      <c r="B127" s="102">
        <v>834</v>
      </c>
      <c r="C127" s="102" t="s">
        <v>1040</v>
      </c>
      <c r="D127" s="100" t="s">
        <v>1041</v>
      </c>
      <c r="E127" s="100" t="s">
        <v>1042</v>
      </c>
    </row>
    <row r="128" spans="1:6" ht="15.75" customHeight="1">
      <c r="A128" s="100">
        <v>121</v>
      </c>
      <c r="B128" s="102">
        <v>840</v>
      </c>
      <c r="C128" s="102" t="s">
        <v>1043</v>
      </c>
      <c r="D128" s="100" t="s">
        <v>1044</v>
      </c>
      <c r="E128" s="100" t="s">
        <v>1045</v>
      </c>
      <c r="F128" s="100" t="s">
        <v>1046</v>
      </c>
    </row>
    <row r="129" spans="1:6" ht="15.75" customHeight="1">
      <c r="A129" s="100">
        <v>122</v>
      </c>
      <c r="B129" s="102">
        <v>858</v>
      </c>
      <c r="C129" s="102" t="s">
        <v>1047</v>
      </c>
      <c r="D129" s="100" t="s">
        <v>1048</v>
      </c>
      <c r="E129" s="100" t="s">
        <v>1049</v>
      </c>
    </row>
    <row r="130" spans="1:6" ht="15.75" customHeight="1">
      <c r="A130" s="100">
        <v>123</v>
      </c>
      <c r="B130" s="102">
        <v>860</v>
      </c>
      <c r="C130" s="102" t="s">
        <v>1050</v>
      </c>
      <c r="D130" s="100" t="s">
        <v>1051</v>
      </c>
      <c r="E130" s="100" t="s">
        <v>1052</v>
      </c>
    </row>
    <row r="131" spans="1:6" ht="15.75" customHeight="1">
      <c r="A131" s="100">
        <v>124</v>
      </c>
      <c r="B131" s="102">
        <v>882</v>
      </c>
      <c r="C131" s="102" t="s">
        <v>1053</v>
      </c>
      <c r="D131" s="100" t="s">
        <v>1054</v>
      </c>
      <c r="E131" s="100" t="s">
        <v>1055</v>
      </c>
    </row>
    <row r="132" spans="1:6" ht="15.75" customHeight="1">
      <c r="A132" s="100">
        <v>125</v>
      </c>
      <c r="B132" s="102">
        <v>886</v>
      </c>
      <c r="C132" s="102" t="s">
        <v>1056</v>
      </c>
      <c r="D132" s="100" t="s">
        <v>1057</v>
      </c>
      <c r="E132" s="100" t="s">
        <v>1058</v>
      </c>
    </row>
    <row r="133" spans="1:6" ht="15.75" customHeight="1">
      <c r="A133" s="100">
        <v>126</v>
      </c>
      <c r="B133" s="102">
        <v>901</v>
      </c>
      <c r="C133" s="102" t="s">
        <v>1059</v>
      </c>
      <c r="D133" s="100" t="s">
        <v>1060</v>
      </c>
      <c r="E133" s="100" t="s">
        <v>1061</v>
      </c>
    </row>
    <row r="134" spans="1:6" ht="15.75" customHeight="1">
      <c r="A134" s="100">
        <v>127</v>
      </c>
      <c r="B134" s="102">
        <v>931</v>
      </c>
      <c r="C134" s="102" t="s">
        <v>1062</v>
      </c>
      <c r="D134" s="100" t="s">
        <v>1063</v>
      </c>
      <c r="E134" s="100" t="s">
        <v>1064</v>
      </c>
      <c r="F134" s="100" t="s">
        <v>1065</v>
      </c>
    </row>
    <row r="135" spans="1:6" ht="15.75" customHeight="1">
      <c r="A135" s="100">
        <v>128</v>
      </c>
      <c r="B135" s="102">
        <v>932</v>
      </c>
      <c r="C135" s="102" t="s">
        <v>1066</v>
      </c>
      <c r="D135" s="100" t="s">
        <v>1067</v>
      </c>
      <c r="E135" s="100" t="s">
        <v>1068</v>
      </c>
      <c r="F135" s="100" t="s">
        <v>1069</v>
      </c>
    </row>
    <row r="136" spans="1:6" ht="15.75" customHeight="1">
      <c r="A136" s="100">
        <v>129</v>
      </c>
      <c r="B136" s="102">
        <v>934</v>
      </c>
      <c r="C136" s="102" t="s">
        <v>1070</v>
      </c>
      <c r="D136" s="100" t="s">
        <v>1071</v>
      </c>
      <c r="E136" s="100" t="s">
        <v>1072</v>
      </c>
    </row>
    <row r="137" spans="1:6" ht="15.75" customHeight="1">
      <c r="A137" s="100">
        <v>130</v>
      </c>
      <c r="B137" s="102">
        <v>936</v>
      </c>
      <c r="C137" s="102" t="s">
        <v>1073</v>
      </c>
      <c r="D137" s="100" t="s">
        <v>1074</v>
      </c>
      <c r="E137" s="100" t="s">
        <v>1075</v>
      </c>
    </row>
    <row r="138" spans="1:6" ht="15.75" customHeight="1">
      <c r="A138" s="100">
        <v>131</v>
      </c>
      <c r="B138" s="102">
        <v>938</v>
      </c>
      <c r="C138" s="102" t="s">
        <v>1076</v>
      </c>
      <c r="D138" s="100" t="s">
        <v>1077</v>
      </c>
      <c r="E138" s="100" t="s">
        <v>1078</v>
      </c>
    </row>
    <row r="139" spans="1:6" ht="15.75" customHeight="1">
      <c r="A139" s="100">
        <v>132</v>
      </c>
      <c r="B139" s="102">
        <v>940</v>
      </c>
      <c r="C139" s="102" t="s">
        <v>1079</v>
      </c>
      <c r="D139" s="100" t="s">
        <v>1080</v>
      </c>
      <c r="E139" s="100" t="s">
        <v>1081</v>
      </c>
      <c r="F139" s="100" t="s">
        <v>1082</v>
      </c>
    </row>
    <row r="140" spans="1:6" ht="15.75" customHeight="1">
      <c r="A140" s="100">
        <v>133</v>
      </c>
      <c r="B140" s="102">
        <v>941</v>
      </c>
      <c r="C140" s="102" t="s">
        <v>1083</v>
      </c>
      <c r="D140" s="100" t="s">
        <v>1084</v>
      </c>
      <c r="E140" s="100" t="s">
        <v>1085</v>
      </c>
      <c r="F140" s="100" t="s">
        <v>1086</v>
      </c>
    </row>
    <row r="141" spans="1:6" ht="15.75" customHeight="1">
      <c r="A141" s="100">
        <v>134</v>
      </c>
      <c r="B141" s="102">
        <v>943</v>
      </c>
      <c r="C141" s="102" t="s">
        <v>1087</v>
      </c>
      <c r="D141" s="100" t="s">
        <v>1088</v>
      </c>
      <c r="E141" s="100" t="s">
        <v>1089</v>
      </c>
    </row>
    <row r="142" spans="1:6" ht="15.75" customHeight="1">
      <c r="A142" s="100">
        <v>135</v>
      </c>
      <c r="B142" s="102">
        <v>944</v>
      </c>
      <c r="C142" s="102" t="s">
        <v>1090</v>
      </c>
      <c r="D142" s="100" t="s">
        <v>1091</v>
      </c>
      <c r="E142" s="100" t="s">
        <v>1092</v>
      </c>
      <c r="F142" s="100" t="s">
        <v>1093</v>
      </c>
    </row>
    <row r="143" spans="1:6" ht="15.75" customHeight="1">
      <c r="A143" s="100">
        <v>136</v>
      </c>
      <c r="B143" s="102">
        <v>946</v>
      </c>
      <c r="C143" s="102" t="s">
        <v>1094</v>
      </c>
      <c r="D143" s="100" t="s">
        <v>1095</v>
      </c>
      <c r="E143" s="100" t="s">
        <v>1096</v>
      </c>
    </row>
    <row r="144" spans="1:6" ht="15.75" customHeight="1">
      <c r="A144" s="100">
        <v>137</v>
      </c>
      <c r="B144" s="102">
        <v>949</v>
      </c>
      <c r="C144" s="102" t="s">
        <v>1097</v>
      </c>
      <c r="D144" s="100" t="s">
        <v>1098</v>
      </c>
      <c r="E144" s="100" t="s">
        <v>1099</v>
      </c>
      <c r="F144" s="100" t="s">
        <v>1100</v>
      </c>
    </row>
    <row r="145" spans="1:6" ht="15.75" customHeight="1">
      <c r="A145" s="100">
        <v>138</v>
      </c>
      <c r="B145" s="102">
        <v>950</v>
      </c>
      <c r="C145" s="102" t="s">
        <v>1101</v>
      </c>
      <c r="D145" s="100" t="s">
        <v>1102</v>
      </c>
      <c r="E145" s="100" t="s">
        <v>1103</v>
      </c>
      <c r="F145" s="100" t="s">
        <v>1104</v>
      </c>
    </row>
    <row r="146" spans="1:6" ht="15.75" customHeight="1">
      <c r="A146" s="100">
        <v>139</v>
      </c>
      <c r="B146" s="102">
        <v>951</v>
      </c>
      <c r="C146" s="102" t="s">
        <v>1105</v>
      </c>
      <c r="D146" s="100" t="s">
        <v>1106</v>
      </c>
      <c r="E146" s="100" t="s">
        <v>1107</v>
      </c>
    </row>
    <row r="147" spans="1:6" ht="15.75" customHeight="1">
      <c r="A147" s="100">
        <v>140</v>
      </c>
      <c r="B147" s="102">
        <v>952</v>
      </c>
      <c r="C147" s="102" t="s">
        <v>1108</v>
      </c>
      <c r="D147" s="100" t="s">
        <v>1109</v>
      </c>
      <c r="E147" s="100" t="s">
        <v>1110</v>
      </c>
      <c r="F147" s="100" t="s">
        <v>1111</v>
      </c>
    </row>
    <row r="148" spans="1:6" ht="15.75" customHeight="1">
      <c r="A148" s="100">
        <v>141</v>
      </c>
      <c r="B148" s="102">
        <v>953</v>
      </c>
      <c r="C148" s="102" t="s">
        <v>1112</v>
      </c>
      <c r="D148" s="100" t="s">
        <v>1113</v>
      </c>
      <c r="E148" s="100" t="s">
        <v>1114</v>
      </c>
    </row>
    <row r="149" spans="1:6" ht="15.75" customHeight="1">
      <c r="A149" s="100">
        <v>142</v>
      </c>
      <c r="B149" s="102">
        <v>960</v>
      </c>
      <c r="C149" s="102" t="s">
        <v>1115</v>
      </c>
      <c r="D149" s="100" t="s">
        <v>1116</v>
      </c>
      <c r="E149" s="100" t="s">
        <v>1117</v>
      </c>
    </row>
    <row r="150" spans="1:6" ht="15.75" customHeight="1">
      <c r="A150" s="100">
        <v>143</v>
      </c>
      <c r="B150" s="102">
        <v>968</v>
      </c>
      <c r="C150" s="102" t="s">
        <v>1118</v>
      </c>
      <c r="D150" s="100" t="s">
        <v>1119</v>
      </c>
      <c r="E150" s="100" t="s">
        <v>1120</v>
      </c>
    </row>
    <row r="151" spans="1:6" ht="15.75" customHeight="1">
      <c r="A151" s="100">
        <v>144</v>
      </c>
      <c r="B151" s="102">
        <v>969</v>
      </c>
      <c r="C151" s="102" t="s">
        <v>1121</v>
      </c>
      <c r="D151" s="100" t="s">
        <v>1122</v>
      </c>
      <c r="E151" s="100" t="s">
        <v>1123</v>
      </c>
    </row>
    <row r="152" spans="1:6" ht="15.75" customHeight="1">
      <c r="A152" s="100">
        <v>145</v>
      </c>
      <c r="B152" s="102">
        <v>970</v>
      </c>
      <c r="C152" s="102" t="s">
        <v>1124</v>
      </c>
      <c r="D152" s="100" t="s">
        <v>1125</v>
      </c>
      <c r="E152" s="100" t="s">
        <v>1126</v>
      </c>
    </row>
    <row r="153" spans="1:6" ht="15.75" customHeight="1">
      <c r="A153" s="100">
        <v>146</v>
      </c>
      <c r="B153" s="102">
        <v>971</v>
      </c>
      <c r="C153" s="102" t="s">
        <v>1127</v>
      </c>
      <c r="D153" s="100" t="s">
        <v>1128</v>
      </c>
      <c r="E153" s="100" t="s">
        <v>1129</v>
      </c>
    </row>
    <row r="154" spans="1:6" ht="15.75" customHeight="1">
      <c r="A154" s="100">
        <v>147</v>
      </c>
      <c r="B154" s="102">
        <v>972</v>
      </c>
      <c r="C154" s="102" t="s">
        <v>1130</v>
      </c>
      <c r="D154" s="100" t="s">
        <v>1131</v>
      </c>
      <c r="E154" s="100" t="s">
        <v>1132</v>
      </c>
    </row>
    <row r="155" spans="1:6" ht="15.75" customHeight="1">
      <c r="A155" s="100">
        <v>148</v>
      </c>
      <c r="B155" s="102">
        <v>973</v>
      </c>
      <c r="C155" s="102" t="s">
        <v>1133</v>
      </c>
      <c r="D155" s="100" t="s">
        <v>1134</v>
      </c>
      <c r="E155" s="100" t="s">
        <v>1135</v>
      </c>
    </row>
    <row r="156" spans="1:6" ht="15.75" customHeight="1">
      <c r="A156" s="100">
        <v>149</v>
      </c>
      <c r="B156" s="102">
        <v>975</v>
      </c>
      <c r="C156" s="102" t="s">
        <v>1136</v>
      </c>
      <c r="D156" s="100" t="s">
        <v>1137</v>
      </c>
      <c r="E156" s="100" t="s">
        <v>1138</v>
      </c>
    </row>
    <row r="157" spans="1:6" ht="15.75" customHeight="1">
      <c r="A157" s="100">
        <v>150</v>
      </c>
      <c r="B157" s="102">
        <v>976</v>
      </c>
      <c r="C157" s="102" t="s">
        <v>1139</v>
      </c>
      <c r="D157" s="100" t="s">
        <v>1140</v>
      </c>
      <c r="E157" s="100" t="s">
        <v>1141</v>
      </c>
    </row>
    <row r="158" spans="1:6" ht="15.75" customHeight="1">
      <c r="A158" s="100">
        <v>151</v>
      </c>
      <c r="B158" s="102">
        <v>977</v>
      </c>
      <c r="C158" s="102" t="s">
        <v>1142</v>
      </c>
      <c r="D158" s="100" t="s">
        <v>1143</v>
      </c>
      <c r="E158" s="100" t="s">
        <v>1144</v>
      </c>
    </row>
    <row r="159" spans="1:6" ht="15.75" customHeight="1">
      <c r="A159" s="100">
        <v>152</v>
      </c>
      <c r="B159" s="102">
        <v>978</v>
      </c>
      <c r="C159" s="102" t="s">
        <v>1145</v>
      </c>
      <c r="D159" s="100" t="s">
        <v>1146</v>
      </c>
      <c r="E159" s="100" t="s">
        <v>1147</v>
      </c>
      <c r="F159" s="100" t="s">
        <v>1148</v>
      </c>
    </row>
    <row r="160" spans="1:6" ht="15.75" customHeight="1">
      <c r="A160" s="100">
        <v>153</v>
      </c>
      <c r="B160" s="102">
        <v>980</v>
      </c>
      <c r="C160" s="102" t="s">
        <v>1149</v>
      </c>
      <c r="D160" s="100" t="s">
        <v>1150</v>
      </c>
      <c r="E160" s="100" t="s">
        <v>1151</v>
      </c>
    </row>
    <row r="161" spans="1:6" ht="15.75" customHeight="1">
      <c r="A161" s="100">
        <v>154</v>
      </c>
      <c r="B161" s="102">
        <v>981</v>
      </c>
      <c r="C161" s="102" t="s">
        <v>1152</v>
      </c>
      <c r="D161" s="100" t="s">
        <v>1153</v>
      </c>
      <c r="E161" s="100" t="s">
        <v>1154</v>
      </c>
    </row>
    <row r="162" spans="1:6" ht="15.75" customHeight="1">
      <c r="A162" s="100">
        <v>155</v>
      </c>
      <c r="B162" s="102">
        <v>985</v>
      </c>
      <c r="C162" s="102" t="s">
        <v>1155</v>
      </c>
      <c r="D162" s="100" t="s">
        <v>1156</v>
      </c>
      <c r="E162" s="100" t="s">
        <v>1157</v>
      </c>
    </row>
    <row r="163" spans="1:6" ht="15.75" customHeight="1">
      <c r="A163" s="100">
        <v>156</v>
      </c>
      <c r="B163" s="102">
        <v>986</v>
      </c>
      <c r="C163" s="102" t="s">
        <v>1158</v>
      </c>
      <c r="D163" s="100" t="s">
        <v>1159</v>
      </c>
      <c r="E163" s="100" t="s">
        <v>1160</v>
      </c>
    </row>
    <row r="164" spans="1:6" ht="15.75" customHeight="1">
      <c r="A164" s="100">
        <v>157</v>
      </c>
      <c r="B164" s="102">
        <v>967</v>
      </c>
      <c r="C164" s="102" t="s">
        <v>1161</v>
      </c>
      <c r="D164" s="100" t="s">
        <v>1162</v>
      </c>
      <c r="E164" s="100" t="s">
        <v>1163</v>
      </c>
    </row>
    <row r="165" spans="1:6" ht="15.75" customHeight="1">
      <c r="A165" s="100">
        <v>158</v>
      </c>
      <c r="B165" s="102">
        <v>933</v>
      </c>
      <c r="C165" s="102" t="s">
        <v>1164</v>
      </c>
      <c r="D165" s="100" t="s">
        <v>1165</v>
      </c>
      <c r="E165" s="100" t="s">
        <v>1166</v>
      </c>
    </row>
    <row r="166" spans="1:6" ht="15.75" customHeight="1">
      <c r="A166" s="100">
        <v>159</v>
      </c>
      <c r="B166" s="102">
        <v>930</v>
      </c>
      <c r="C166" s="102" t="s">
        <v>1167</v>
      </c>
      <c r="D166" s="100" t="s">
        <v>1168</v>
      </c>
      <c r="E166" s="100" t="s">
        <v>1169</v>
      </c>
    </row>
    <row r="167" spans="1:6" ht="15.75" customHeight="1">
      <c r="A167" s="100">
        <v>160</v>
      </c>
      <c r="B167" s="102">
        <v>928</v>
      </c>
      <c r="C167" s="102" t="s">
        <v>1170</v>
      </c>
      <c r="D167" s="100" t="s">
        <v>1171</v>
      </c>
      <c r="E167" s="100" t="s">
        <v>1172</v>
      </c>
      <c r="F167" s="100" t="s">
        <v>988</v>
      </c>
    </row>
    <row r="168" spans="1:6" ht="15.75" customHeight="1">
      <c r="A168" s="100">
        <v>161</v>
      </c>
      <c r="B168" s="102">
        <v>926</v>
      </c>
      <c r="C168" s="102" t="s">
        <v>1173</v>
      </c>
      <c r="D168" s="100" t="s">
        <v>1171</v>
      </c>
      <c r="E168" s="100" t="s">
        <v>1172</v>
      </c>
    </row>
    <row r="169" spans="1:6" ht="15.75" customHeight="1">
      <c r="A169" s="100">
        <v>162</v>
      </c>
      <c r="B169" s="102">
        <v>925</v>
      </c>
      <c r="C169" s="102" t="s">
        <v>1174</v>
      </c>
      <c r="D169" s="100" t="s">
        <v>986</v>
      </c>
      <c r="E169" s="100" t="s">
        <v>987</v>
      </c>
    </row>
    <row r="170" spans="1:6" ht="15.75" customHeight="1">
      <c r="B170" s="102"/>
      <c r="C170" s="102"/>
    </row>
    <row r="171" spans="1:6" ht="15.75" customHeight="1">
      <c r="B171" s="102"/>
      <c r="C171" s="102"/>
    </row>
    <row r="172" spans="1:6" ht="15.75" customHeight="1">
      <c r="B172" s="102"/>
      <c r="C172" s="102"/>
    </row>
    <row r="173" spans="1:6" ht="15.75" customHeight="1">
      <c r="B173" s="102"/>
      <c r="C173" s="102"/>
    </row>
    <row r="174" spans="1:6" ht="15.75" customHeight="1">
      <c r="B174" s="102"/>
      <c r="C174" s="102"/>
    </row>
    <row r="175" spans="1:6" ht="15.75" customHeight="1">
      <c r="B175" s="102"/>
      <c r="C175" s="102"/>
    </row>
    <row r="176" spans="1:6" ht="15.75" customHeight="1">
      <c r="B176" s="102"/>
      <c r="C176" s="102"/>
    </row>
    <row r="177" spans="2:3" ht="15.75" customHeight="1">
      <c r="B177" s="102"/>
      <c r="C177" s="102"/>
    </row>
    <row r="178" spans="2:3" ht="15.75" customHeight="1">
      <c r="B178" s="102"/>
      <c r="C178" s="102"/>
    </row>
    <row r="179" spans="2:3" ht="15.75" customHeight="1">
      <c r="B179" s="102"/>
      <c r="C179" s="102"/>
    </row>
    <row r="180" spans="2:3" ht="15.75" customHeight="1">
      <c r="B180" s="102"/>
      <c r="C180" s="102"/>
    </row>
    <row r="181" spans="2:3" ht="15.75" customHeight="1">
      <c r="B181" s="102"/>
      <c r="C181" s="102"/>
    </row>
    <row r="182" spans="2:3" ht="15.75" customHeight="1">
      <c r="B182" s="102"/>
      <c r="C182" s="102"/>
    </row>
    <row r="183" spans="2:3" ht="15.75" customHeight="1">
      <c r="B183" s="102"/>
      <c r="C183" s="102"/>
    </row>
    <row r="184" spans="2:3" ht="15.75" customHeight="1">
      <c r="B184" s="102"/>
      <c r="C184" s="102"/>
    </row>
    <row r="185" spans="2:3" ht="15.75" customHeight="1">
      <c r="B185" s="102"/>
      <c r="C185" s="102"/>
    </row>
    <row r="186" spans="2:3" ht="15.75" customHeight="1">
      <c r="B186" s="102"/>
      <c r="C186" s="102"/>
    </row>
    <row r="187" spans="2:3" ht="15.75" customHeight="1">
      <c r="B187" s="102"/>
      <c r="C187" s="102"/>
    </row>
    <row r="188" spans="2:3" ht="15.75" customHeight="1">
      <c r="B188" s="102"/>
      <c r="C188" s="102"/>
    </row>
    <row r="189" spans="2:3" ht="15.75" customHeight="1">
      <c r="B189" s="102"/>
      <c r="C189" s="102"/>
    </row>
    <row r="190" spans="2:3" ht="15.75" customHeight="1">
      <c r="B190" s="102"/>
      <c r="C190" s="102"/>
    </row>
    <row r="191" spans="2:3" ht="15.75" customHeight="1">
      <c r="B191" s="102"/>
      <c r="C191" s="102"/>
    </row>
    <row r="192" spans="2:3" ht="15.75" customHeight="1">
      <c r="B192" s="102"/>
      <c r="C192" s="102"/>
    </row>
    <row r="193" spans="2:3" ht="15.75" customHeight="1">
      <c r="B193" s="102"/>
      <c r="C193" s="102"/>
    </row>
    <row r="194" spans="2:3" ht="15.75" customHeight="1">
      <c r="B194" s="102"/>
      <c r="C194" s="102"/>
    </row>
    <row r="195" spans="2:3" ht="15.75" customHeight="1">
      <c r="B195" s="102"/>
      <c r="C195" s="102"/>
    </row>
    <row r="196" spans="2:3" ht="15.75" customHeight="1">
      <c r="B196" s="102"/>
      <c r="C196" s="102"/>
    </row>
    <row r="197" spans="2:3" ht="15.75" customHeight="1">
      <c r="B197" s="102"/>
      <c r="C197" s="102"/>
    </row>
    <row r="198" spans="2:3" ht="15.75" customHeight="1">
      <c r="B198" s="102"/>
      <c r="C198" s="102"/>
    </row>
    <row r="199" spans="2:3" ht="15.75" customHeight="1">
      <c r="B199" s="102"/>
      <c r="C199" s="102"/>
    </row>
    <row r="200" spans="2:3" ht="15.75" customHeight="1">
      <c r="B200" s="102"/>
      <c r="C200" s="102"/>
    </row>
    <row r="201" spans="2:3" ht="15.75" customHeight="1">
      <c r="B201" s="102"/>
      <c r="C201" s="102"/>
    </row>
    <row r="202" spans="2:3" ht="15.75" customHeight="1">
      <c r="B202" s="102"/>
      <c r="C202" s="102"/>
    </row>
    <row r="203" spans="2:3" ht="15.75" customHeight="1">
      <c r="B203" s="102"/>
      <c r="C203" s="102"/>
    </row>
    <row r="204" spans="2:3" ht="15.75" customHeight="1">
      <c r="B204" s="102"/>
      <c r="C204" s="102"/>
    </row>
    <row r="205" spans="2:3" ht="15.75" customHeight="1">
      <c r="B205" s="102"/>
      <c r="C205" s="102"/>
    </row>
    <row r="206" spans="2:3" ht="15.75" customHeight="1">
      <c r="B206" s="102"/>
      <c r="C206" s="102"/>
    </row>
    <row r="207" spans="2:3" ht="15.75" customHeight="1">
      <c r="B207" s="102"/>
      <c r="C207" s="102"/>
    </row>
    <row r="208" spans="2:3" ht="15.75" customHeight="1">
      <c r="B208" s="102"/>
      <c r="C208" s="102"/>
    </row>
    <row r="209" spans="2:3" ht="15.75" customHeight="1">
      <c r="B209" s="102"/>
      <c r="C209" s="102"/>
    </row>
    <row r="210" spans="2:3" ht="15.75" customHeight="1">
      <c r="B210" s="102"/>
      <c r="C210" s="102"/>
    </row>
    <row r="211" spans="2:3" ht="15.75" customHeight="1">
      <c r="B211" s="102"/>
      <c r="C211" s="102"/>
    </row>
    <row r="212" spans="2:3" ht="15.75" customHeight="1">
      <c r="B212" s="102"/>
      <c r="C212" s="102"/>
    </row>
    <row r="213" spans="2:3" ht="15.75" customHeight="1">
      <c r="B213" s="102"/>
      <c r="C213" s="102"/>
    </row>
    <row r="214" spans="2:3" ht="15.75" customHeight="1">
      <c r="B214" s="102"/>
      <c r="C214" s="102"/>
    </row>
    <row r="215" spans="2:3" ht="15.75" customHeight="1">
      <c r="B215" s="102"/>
      <c r="C215" s="102"/>
    </row>
    <row r="216" spans="2:3" ht="15.75" customHeight="1">
      <c r="B216" s="102"/>
      <c r="C216" s="102"/>
    </row>
    <row r="217" spans="2:3" ht="15.75" customHeight="1">
      <c r="B217" s="102"/>
      <c r="C217" s="102"/>
    </row>
    <row r="218" spans="2:3" ht="15.75" customHeight="1">
      <c r="B218" s="102"/>
      <c r="C218" s="102"/>
    </row>
    <row r="219" spans="2:3" ht="15.75" customHeight="1">
      <c r="B219" s="102"/>
      <c r="C219" s="102"/>
    </row>
    <row r="220" spans="2:3" ht="15.75" customHeight="1">
      <c r="B220" s="102"/>
      <c r="C220" s="102"/>
    </row>
    <row r="221" spans="2:3" ht="15.75" customHeight="1">
      <c r="B221" s="102"/>
      <c r="C221" s="102"/>
    </row>
    <row r="222" spans="2:3" ht="15.75" customHeight="1">
      <c r="B222" s="102"/>
      <c r="C222" s="102"/>
    </row>
    <row r="223" spans="2:3" ht="15.75" customHeight="1">
      <c r="B223" s="102"/>
      <c r="C223" s="102"/>
    </row>
    <row r="224" spans="2:3" ht="15.75" customHeight="1">
      <c r="B224" s="102"/>
      <c r="C224" s="102"/>
    </row>
    <row r="225" spans="2:3" ht="15.75" customHeight="1">
      <c r="B225" s="102"/>
      <c r="C225" s="102"/>
    </row>
    <row r="226" spans="2:3" ht="15.75" customHeight="1">
      <c r="B226" s="102"/>
      <c r="C226" s="102"/>
    </row>
    <row r="227" spans="2:3" ht="15.75" customHeight="1">
      <c r="B227" s="102"/>
      <c r="C227" s="102"/>
    </row>
    <row r="228" spans="2:3" ht="15.75" customHeight="1">
      <c r="B228" s="102"/>
      <c r="C228" s="102"/>
    </row>
    <row r="229" spans="2:3" ht="15.75" customHeight="1">
      <c r="B229" s="102"/>
      <c r="C229" s="102"/>
    </row>
    <row r="230" spans="2:3" ht="15.75" customHeight="1">
      <c r="B230" s="102"/>
      <c r="C230" s="102"/>
    </row>
    <row r="231" spans="2:3" ht="15.75" customHeight="1">
      <c r="B231" s="102"/>
      <c r="C231" s="102"/>
    </row>
    <row r="232" spans="2:3" ht="15.75" customHeight="1">
      <c r="B232" s="102"/>
      <c r="C232" s="102"/>
    </row>
    <row r="233" spans="2:3" ht="15.75" customHeight="1">
      <c r="B233" s="102"/>
      <c r="C233" s="102"/>
    </row>
    <row r="234" spans="2:3" ht="15.75" customHeight="1">
      <c r="B234" s="102"/>
      <c r="C234" s="102"/>
    </row>
    <row r="235" spans="2:3" ht="15.75" customHeight="1">
      <c r="B235" s="102"/>
      <c r="C235" s="102"/>
    </row>
    <row r="236" spans="2:3" ht="15.75" customHeight="1">
      <c r="B236" s="102"/>
      <c r="C236" s="102"/>
    </row>
    <row r="237" spans="2:3" ht="15.75" customHeight="1">
      <c r="B237" s="102"/>
      <c r="C237" s="102"/>
    </row>
    <row r="238" spans="2:3" ht="15.75" customHeight="1">
      <c r="B238" s="102"/>
      <c r="C238" s="102"/>
    </row>
    <row r="239" spans="2:3" ht="15.75" customHeight="1">
      <c r="B239" s="102"/>
      <c r="C239" s="102"/>
    </row>
    <row r="240" spans="2:3" ht="15.75" customHeight="1">
      <c r="B240" s="102"/>
      <c r="C240" s="102"/>
    </row>
    <row r="241" spans="2:3" ht="15.75" customHeight="1">
      <c r="B241" s="102"/>
      <c r="C241" s="102"/>
    </row>
    <row r="242" spans="2:3" ht="15.75" customHeight="1">
      <c r="B242" s="102"/>
      <c r="C242" s="102"/>
    </row>
    <row r="243" spans="2:3" ht="15.75" customHeight="1">
      <c r="B243" s="102"/>
      <c r="C243" s="102"/>
    </row>
    <row r="244" spans="2:3" ht="15.75" customHeight="1">
      <c r="B244" s="102"/>
      <c r="C244" s="102"/>
    </row>
    <row r="245" spans="2:3" ht="15.75" customHeight="1">
      <c r="B245" s="102"/>
      <c r="C245" s="102"/>
    </row>
    <row r="246" spans="2:3" ht="15.75" customHeight="1">
      <c r="B246" s="102"/>
      <c r="C246" s="102"/>
    </row>
    <row r="247" spans="2:3" ht="15.75" customHeight="1">
      <c r="B247" s="102"/>
      <c r="C247" s="102"/>
    </row>
    <row r="248" spans="2:3" ht="15.75" customHeight="1">
      <c r="B248" s="102"/>
      <c r="C248" s="102"/>
    </row>
    <row r="249" spans="2:3" ht="15.75" customHeight="1">
      <c r="B249" s="102"/>
      <c r="C249" s="102"/>
    </row>
    <row r="250" spans="2:3" ht="15.75" customHeight="1">
      <c r="B250" s="102"/>
      <c r="C250" s="102"/>
    </row>
    <row r="251" spans="2:3" ht="15.75" customHeight="1">
      <c r="B251" s="102"/>
      <c r="C251" s="102"/>
    </row>
    <row r="252" spans="2:3" ht="15.75" customHeight="1">
      <c r="B252" s="102"/>
      <c r="C252" s="102"/>
    </row>
    <row r="253" spans="2:3" ht="15.75" customHeight="1">
      <c r="B253" s="102"/>
      <c r="C253" s="102"/>
    </row>
    <row r="254" spans="2:3" ht="15.75" customHeight="1">
      <c r="B254" s="102"/>
      <c r="C254" s="102"/>
    </row>
    <row r="255" spans="2:3" ht="15.75" customHeight="1">
      <c r="B255" s="102"/>
      <c r="C255" s="102"/>
    </row>
    <row r="256" spans="2:3" ht="15.75" customHeight="1">
      <c r="B256" s="102"/>
      <c r="C256" s="102"/>
    </row>
    <row r="257" spans="2:3" ht="15.75" customHeight="1">
      <c r="B257" s="102"/>
      <c r="C257" s="102"/>
    </row>
    <row r="258" spans="2:3" ht="15.75" customHeight="1">
      <c r="B258" s="102"/>
      <c r="C258" s="102"/>
    </row>
    <row r="259" spans="2:3" ht="15.75" customHeight="1">
      <c r="B259" s="102"/>
      <c r="C259" s="102"/>
    </row>
    <row r="260" spans="2:3" ht="15.75" customHeight="1">
      <c r="B260" s="102"/>
      <c r="C260" s="102"/>
    </row>
    <row r="261" spans="2:3" ht="15.75" customHeight="1">
      <c r="B261" s="102"/>
      <c r="C261" s="102"/>
    </row>
    <row r="262" spans="2:3" ht="15.75" customHeight="1">
      <c r="B262" s="102"/>
      <c r="C262" s="102"/>
    </row>
    <row r="263" spans="2:3" ht="15.75" customHeight="1">
      <c r="B263" s="102"/>
      <c r="C263" s="102"/>
    </row>
    <row r="264" spans="2:3" ht="15.75" customHeight="1">
      <c r="B264" s="102"/>
      <c r="C264" s="102"/>
    </row>
    <row r="265" spans="2:3" ht="15.75" customHeight="1">
      <c r="B265" s="102"/>
      <c r="C265" s="102"/>
    </row>
    <row r="266" spans="2:3" ht="15.75" customHeight="1">
      <c r="B266" s="102"/>
      <c r="C266" s="102"/>
    </row>
    <row r="267" spans="2:3" ht="15.75" customHeight="1">
      <c r="B267" s="102"/>
      <c r="C267" s="102"/>
    </row>
    <row r="268" spans="2:3" ht="15.75" customHeight="1">
      <c r="B268" s="102"/>
      <c r="C268" s="102"/>
    </row>
    <row r="269" spans="2:3" ht="15.75" customHeight="1">
      <c r="B269" s="102"/>
      <c r="C269" s="102"/>
    </row>
    <row r="270" spans="2:3" ht="15.75" customHeight="1">
      <c r="B270" s="102"/>
      <c r="C270" s="102"/>
    </row>
    <row r="271" spans="2:3" ht="15.75" customHeight="1">
      <c r="B271" s="102"/>
      <c r="C271" s="102"/>
    </row>
    <row r="272" spans="2:3" ht="15.75" customHeight="1">
      <c r="B272" s="102"/>
      <c r="C272" s="102"/>
    </row>
    <row r="273" spans="2:3" ht="15.75" customHeight="1">
      <c r="B273" s="102"/>
      <c r="C273" s="102"/>
    </row>
    <row r="274" spans="2:3" ht="15.75" customHeight="1">
      <c r="B274" s="102"/>
      <c r="C274" s="102"/>
    </row>
    <row r="275" spans="2:3" ht="15.75" customHeight="1">
      <c r="B275" s="102"/>
      <c r="C275" s="102"/>
    </row>
    <row r="276" spans="2:3" ht="15.75" customHeight="1">
      <c r="B276" s="102"/>
      <c r="C276" s="102"/>
    </row>
    <row r="277" spans="2:3" ht="15.75" customHeight="1">
      <c r="B277" s="102"/>
      <c r="C277" s="102"/>
    </row>
    <row r="278" spans="2:3" ht="15.75" customHeight="1">
      <c r="B278" s="102"/>
      <c r="C278" s="102"/>
    </row>
    <row r="279" spans="2:3" ht="15.75" customHeight="1">
      <c r="B279" s="102"/>
      <c r="C279" s="102"/>
    </row>
    <row r="280" spans="2:3" ht="15.75" customHeight="1">
      <c r="B280" s="102"/>
      <c r="C280" s="102"/>
    </row>
    <row r="281" spans="2:3" ht="15.75" customHeight="1">
      <c r="B281" s="102"/>
      <c r="C281" s="102"/>
    </row>
    <row r="282" spans="2:3" ht="15.75" customHeight="1">
      <c r="B282" s="102"/>
      <c r="C282" s="102"/>
    </row>
    <row r="283" spans="2:3" ht="15.75" customHeight="1">
      <c r="B283" s="102"/>
      <c r="C283" s="102"/>
    </row>
    <row r="284" spans="2:3" ht="15.75" customHeight="1">
      <c r="B284" s="102"/>
      <c r="C284" s="102"/>
    </row>
    <row r="285" spans="2:3" ht="15.75" customHeight="1">
      <c r="B285" s="102"/>
      <c r="C285" s="102"/>
    </row>
    <row r="286" spans="2:3" ht="15.75" customHeight="1">
      <c r="B286" s="102"/>
      <c r="C286" s="102"/>
    </row>
    <row r="287" spans="2:3" ht="15.75" customHeight="1">
      <c r="B287" s="102"/>
      <c r="C287" s="102"/>
    </row>
    <row r="288" spans="2:3" ht="15.75" customHeight="1">
      <c r="B288" s="102"/>
      <c r="C288" s="102"/>
    </row>
    <row r="289" spans="2:3" ht="15.75" customHeight="1">
      <c r="B289" s="102"/>
      <c r="C289" s="102"/>
    </row>
    <row r="290" spans="2:3" ht="15.75" customHeight="1">
      <c r="B290" s="102"/>
      <c r="C290" s="102"/>
    </row>
    <row r="291" spans="2:3" ht="15.75" customHeight="1">
      <c r="B291" s="102"/>
      <c r="C291" s="102"/>
    </row>
    <row r="292" spans="2:3" ht="15.75" customHeight="1">
      <c r="B292" s="102"/>
      <c r="C292" s="102"/>
    </row>
    <row r="293" spans="2:3" ht="15.75" customHeight="1">
      <c r="B293" s="102"/>
      <c r="C293" s="102"/>
    </row>
    <row r="294" spans="2:3" ht="15.75" customHeight="1">
      <c r="B294" s="102"/>
      <c r="C294" s="102"/>
    </row>
    <row r="295" spans="2:3" ht="15.75" customHeight="1">
      <c r="B295" s="102"/>
      <c r="C295" s="102"/>
    </row>
    <row r="296" spans="2:3" ht="15.75" customHeight="1">
      <c r="B296" s="102"/>
      <c r="C296" s="102"/>
    </row>
    <row r="297" spans="2:3" ht="15.75" customHeight="1">
      <c r="B297" s="102"/>
      <c r="C297" s="102"/>
    </row>
    <row r="298" spans="2:3" ht="15.75" customHeight="1">
      <c r="B298" s="102"/>
      <c r="C298" s="102"/>
    </row>
    <row r="299" spans="2:3" ht="15.75" customHeight="1">
      <c r="B299" s="102"/>
      <c r="C299" s="102"/>
    </row>
    <row r="300" spans="2:3" ht="15.75" customHeight="1">
      <c r="B300" s="102"/>
      <c r="C300" s="102"/>
    </row>
    <row r="301" spans="2:3" ht="15.75" customHeight="1">
      <c r="B301" s="102"/>
      <c r="C301" s="102"/>
    </row>
    <row r="302" spans="2:3" ht="15.75" customHeight="1">
      <c r="B302" s="102"/>
      <c r="C302" s="102"/>
    </row>
    <row r="303" spans="2:3" ht="15.75" customHeight="1">
      <c r="B303" s="102"/>
      <c r="C303" s="102"/>
    </row>
    <row r="304" spans="2:3" ht="15.75" customHeight="1">
      <c r="B304" s="102"/>
      <c r="C304" s="102"/>
    </row>
    <row r="305" spans="2:3" ht="15.75" customHeight="1">
      <c r="B305" s="102"/>
      <c r="C305" s="102"/>
    </row>
    <row r="306" spans="2:3" ht="15.75" customHeight="1">
      <c r="B306" s="102"/>
      <c r="C306" s="102"/>
    </row>
    <row r="307" spans="2:3" ht="15.75" customHeight="1">
      <c r="B307" s="102"/>
      <c r="C307" s="102"/>
    </row>
    <row r="308" spans="2:3" ht="15.75" customHeight="1">
      <c r="B308" s="102"/>
      <c r="C308" s="102"/>
    </row>
    <row r="309" spans="2:3" ht="15.75" customHeight="1">
      <c r="B309" s="102"/>
      <c r="C309" s="102"/>
    </row>
    <row r="310" spans="2:3" ht="15.75" customHeight="1">
      <c r="B310" s="102"/>
      <c r="C310" s="102"/>
    </row>
    <row r="311" spans="2:3" ht="15.75" customHeight="1">
      <c r="B311" s="102"/>
      <c r="C311" s="102"/>
    </row>
    <row r="312" spans="2:3" ht="15.75" customHeight="1">
      <c r="B312" s="102"/>
      <c r="C312" s="102"/>
    </row>
    <row r="313" spans="2:3" ht="15.75" customHeight="1">
      <c r="B313" s="102"/>
      <c r="C313" s="102"/>
    </row>
    <row r="314" spans="2:3" ht="15.75" customHeight="1">
      <c r="B314" s="102"/>
      <c r="C314" s="102"/>
    </row>
    <row r="315" spans="2:3" ht="15.75" customHeight="1">
      <c r="B315" s="102"/>
      <c r="C315" s="102"/>
    </row>
    <row r="316" spans="2:3" ht="15.75" customHeight="1">
      <c r="B316" s="102"/>
      <c r="C316" s="102"/>
    </row>
    <row r="317" spans="2:3" ht="15.75" customHeight="1">
      <c r="B317" s="102"/>
      <c r="C317" s="102"/>
    </row>
    <row r="318" spans="2:3" ht="15.75" customHeight="1">
      <c r="B318" s="102"/>
      <c r="C318" s="102"/>
    </row>
    <row r="319" spans="2:3" ht="15.75" customHeight="1">
      <c r="B319" s="102"/>
      <c r="C319" s="102"/>
    </row>
    <row r="320" spans="2:3" ht="15.75" customHeight="1">
      <c r="B320" s="102"/>
      <c r="C320" s="102"/>
    </row>
    <row r="321" spans="2:3" ht="15.75" customHeight="1">
      <c r="B321" s="102"/>
      <c r="C321" s="102"/>
    </row>
    <row r="322" spans="2:3" ht="15.75" customHeight="1">
      <c r="B322" s="102"/>
      <c r="C322" s="102"/>
    </row>
    <row r="323" spans="2:3" ht="15.75" customHeight="1">
      <c r="B323" s="102"/>
      <c r="C323" s="102"/>
    </row>
    <row r="324" spans="2:3" ht="15.75" customHeight="1">
      <c r="B324" s="102"/>
      <c r="C324" s="102"/>
    </row>
    <row r="325" spans="2:3" ht="15.75" customHeight="1">
      <c r="B325" s="102"/>
      <c r="C325" s="102"/>
    </row>
    <row r="326" spans="2:3" ht="15.75" customHeight="1">
      <c r="B326" s="102"/>
      <c r="C326" s="102"/>
    </row>
    <row r="327" spans="2:3" ht="15.75" customHeight="1">
      <c r="B327" s="102"/>
      <c r="C327" s="102"/>
    </row>
    <row r="328" spans="2:3" ht="15.75" customHeight="1">
      <c r="B328" s="102"/>
      <c r="C328" s="102"/>
    </row>
    <row r="329" spans="2:3" ht="15.75" customHeight="1">
      <c r="B329" s="102"/>
      <c r="C329" s="102"/>
    </row>
    <row r="330" spans="2:3" ht="15.75" customHeight="1">
      <c r="B330" s="102"/>
      <c r="C330" s="102"/>
    </row>
    <row r="331" spans="2:3" ht="15.75" customHeight="1">
      <c r="B331" s="102"/>
      <c r="C331" s="102"/>
    </row>
    <row r="332" spans="2:3" ht="15.75" customHeight="1">
      <c r="B332" s="102"/>
      <c r="C332" s="102"/>
    </row>
    <row r="333" spans="2:3" ht="15.75" customHeight="1">
      <c r="B333" s="102"/>
      <c r="C333" s="102"/>
    </row>
    <row r="334" spans="2:3" ht="15.75" customHeight="1">
      <c r="B334" s="102"/>
      <c r="C334" s="102"/>
    </row>
    <row r="335" spans="2:3" ht="15.75" customHeight="1">
      <c r="B335" s="102"/>
      <c r="C335" s="102"/>
    </row>
    <row r="336" spans="2:3" ht="15.75" customHeight="1">
      <c r="B336" s="102"/>
      <c r="C336" s="102"/>
    </row>
    <row r="337" spans="2:3" ht="15.75" customHeight="1">
      <c r="B337" s="102"/>
      <c r="C337" s="102"/>
    </row>
    <row r="338" spans="2:3" ht="15.75" customHeight="1">
      <c r="B338" s="102"/>
      <c r="C338" s="102"/>
    </row>
    <row r="339" spans="2:3" ht="15.75" customHeight="1">
      <c r="B339" s="102"/>
      <c r="C339" s="102"/>
    </row>
    <row r="340" spans="2:3" ht="15.75" customHeight="1">
      <c r="B340" s="102"/>
      <c r="C340" s="102"/>
    </row>
    <row r="341" spans="2:3" ht="15.75" customHeight="1">
      <c r="B341" s="102"/>
      <c r="C341" s="102"/>
    </row>
    <row r="342" spans="2:3" ht="15.75" customHeight="1">
      <c r="B342" s="102"/>
      <c r="C342" s="102"/>
    </row>
    <row r="343" spans="2:3" ht="15.75" customHeight="1">
      <c r="B343" s="102"/>
      <c r="C343" s="102"/>
    </row>
    <row r="344" spans="2:3" ht="15.75" customHeight="1">
      <c r="B344" s="102"/>
      <c r="C344" s="102"/>
    </row>
    <row r="345" spans="2:3" ht="15.75" customHeight="1">
      <c r="B345" s="102"/>
      <c r="C345" s="102"/>
    </row>
    <row r="346" spans="2:3" ht="15.75" customHeight="1">
      <c r="B346" s="102"/>
      <c r="C346" s="102"/>
    </row>
    <row r="347" spans="2:3" ht="15.75" customHeight="1">
      <c r="B347" s="102"/>
      <c r="C347" s="102"/>
    </row>
    <row r="348" spans="2:3" ht="15.75" customHeight="1">
      <c r="B348" s="102"/>
      <c r="C348" s="102"/>
    </row>
    <row r="349" spans="2:3" ht="15.75" customHeight="1">
      <c r="B349" s="102"/>
      <c r="C349" s="102"/>
    </row>
    <row r="350" spans="2:3" ht="15.75" customHeight="1">
      <c r="B350" s="102"/>
      <c r="C350" s="102"/>
    </row>
    <row r="351" spans="2:3" ht="15.75" customHeight="1">
      <c r="B351" s="102"/>
      <c r="C351" s="102"/>
    </row>
    <row r="352" spans="2:3" ht="15.75" customHeight="1">
      <c r="B352" s="102"/>
      <c r="C352" s="102"/>
    </row>
    <row r="353" spans="2:3" ht="15.75" customHeight="1">
      <c r="B353" s="102"/>
      <c r="C353" s="102"/>
    </row>
    <row r="354" spans="2:3" ht="15.75" customHeight="1">
      <c r="B354" s="102"/>
      <c r="C354" s="102"/>
    </row>
    <row r="355" spans="2:3" ht="15.75" customHeight="1">
      <c r="B355" s="102"/>
      <c r="C355" s="102"/>
    </row>
    <row r="356" spans="2:3" ht="15.75" customHeight="1">
      <c r="B356" s="102"/>
      <c r="C356" s="102"/>
    </row>
    <row r="357" spans="2:3" ht="15.75" customHeight="1">
      <c r="B357" s="102"/>
      <c r="C357" s="102"/>
    </row>
    <row r="358" spans="2:3" ht="15.75" customHeight="1">
      <c r="B358" s="102"/>
      <c r="C358" s="102"/>
    </row>
    <row r="359" spans="2:3" ht="15.75" customHeight="1">
      <c r="B359" s="102"/>
      <c r="C359" s="102"/>
    </row>
    <row r="360" spans="2:3" ht="15.75" customHeight="1">
      <c r="B360" s="102"/>
      <c r="C360" s="102"/>
    </row>
    <row r="361" spans="2:3" ht="15.75" customHeight="1">
      <c r="B361" s="102"/>
      <c r="C361" s="102"/>
    </row>
    <row r="362" spans="2:3" ht="15.75" customHeight="1">
      <c r="B362" s="102"/>
      <c r="C362" s="102"/>
    </row>
    <row r="363" spans="2:3" ht="15.75" customHeight="1">
      <c r="B363" s="102"/>
      <c r="C363" s="102"/>
    </row>
    <row r="364" spans="2:3" ht="15.75" customHeight="1">
      <c r="B364" s="102"/>
      <c r="C364" s="102"/>
    </row>
    <row r="365" spans="2:3" ht="15.75" customHeight="1">
      <c r="B365" s="102"/>
      <c r="C365" s="102"/>
    </row>
    <row r="366" spans="2:3" ht="15.75" customHeight="1">
      <c r="B366" s="102"/>
      <c r="C366" s="102"/>
    </row>
    <row r="367" spans="2:3" ht="15.75" customHeight="1">
      <c r="B367" s="102"/>
      <c r="C367" s="102"/>
    </row>
    <row r="368" spans="2:3" ht="15.75" customHeight="1">
      <c r="B368" s="102"/>
      <c r="C368" s="102"/>
    </row>
    <row r="369" spans="2:3" ht="15.75" customHeight="1">
      <c r="B369" s="102"/>
      <c r="C369" s="102"/>
    </row>
    <row r="370" spans="2:3" ht="15.75" customHeight="1">
      <c r="B370" s="102"/>
      <c r="C370" s="102"/>
    </row>
    <row r="371" spans="2:3" ht="15.75" customHeight="1">
      <c r="B371" s="102"/>
      <c r="C371" s="102"/>
    </row>
    <row r="372" spans="2:3" ht="15.75" customHeight="1">
      <c r="B372" s="102"/>
      <c r="C372" s="102"/>
    </row>
    <row r="373" spans="2:3" ht="15.75" customHeight="1">
      <c r="B373" s="102"/>
      <c r="C373" s="102"/>
    </row>
    <row r="374" spans="2:3" ht="15.75" customHeight="1">
      <c r="B374" s="102"/>
      <c r="C374" s="102"/>
    </row>
    <row r="375" spans="2:3" ht="15.75" customHeight="1">
      <c r="B375" s="102"/>
      <c r="C375" s="102"/>
    </row>
    <row r="376" spans="2:3" ht="15.75" customHeight="1">
      <c r="B376" s="102"/>
      <c r="C376" s="102"/>
    </row>
    <row r="377" spans="2:3" ht="15.75" customHeight="1">
      <c r="B377" s="102"/>
      <c r="C377" s="102"/>
    </row>
    <row r="378" spans="2:3" ht="15.75" customHeight="1">
      <c r="B378" s="102"/>
      <c r="C378" s="102"/>
    </row>
    <row r="379" spans="2:3" ht="15.75" customHeight="1">
      <c r="B379" s="102"/>
      <c r="C379" s="102"/>
    </row>
    <row r="380" spans="2:3" ht="15.75" customHeight="1">
      <c r="B380" s="102"/>
      <c r="C380" s="102"/>
    </row>
    <row r="381" spans="2:3" ht="15.75" customHeight="1">
      <c r="B381" s="102"/>
      <c r="C381" s="102"/>
    </row>
    <row r="382" spans="2:3" ht="15.75" customHeight="1">
      <c r="B382" s="102"/>
      <c r="C382" s="102"/>
    </row>
    <row r="383" spans="2:3" ht="15.75" customHeight="1">
      <c r="B383" s="102"/>
      <c r="C383" s="102"/>
    </row>
    <row r="384" spans="2:3" ht="15.75" customHeight="1">
      <c r="B384" s="102"/>
      <c r="C384" s="102"/>
    </row>
    <row r="385" spans="2:3" ht="15.75" customHeight="1">
      <c r="B385" s="102"/>
      <c r="C385" s="102"/>
    </row>
    <row r="386" spans="2:3" ht="15.75" customHeight="1">
      <c r="B386" s="102"/>
      <c r="C386" s="102"/>
    </row>
    <row r="387" spans="2:3" ht="15.75" customHeight="1">
      <c r="B387" s="102"/>
      <c r="C387" s="102"/>
    </row>
    <row r="388" spans="2:3" ht="15.75" customHeight="1">
      <c r="B388" s="102"/>
      <c r="C388" s="102"/>
    </row>
    <row r="389" spans="2:3" ht="15.75" customHeight="1">
      <c r="B389" s="102"/>
      <c r="C389" s="102"/>
    </row>
    <row r="390" spans="2:3" ht="15.75" customHeight="1">
      <c r="B390" s="102"/>
      <c r="C390" s="102"/>
    </row>
    <row r="391" spans="2:3" ht="15.75" customHeight="1">
      <c r="B391" s="102"/>
      <c r="C391" s="102"/>
    </row>
    <row r="392" spans="2:3" ht="15.75" customHeight="1">
      <c r="B392" s="102"/>
      <c r="C392" s="102"/>
    </row>
    <row r="393" spans="2:3" ht="15.75" customHeight="1">
      <c r="B393" s="102"/>
      <c r="C393" s="102"/>
    </row>
    <row r="394" spans="2:3" ht="15.75" customHeight="1">
      <c r="B394" s="102"/>
      <c r="C394" s="102"/>
    </row>
    <row r="395" spans="2:3" ht="15.75" customHeight="1">
      <c r="B395" s="102"/>
      <c r="C395" s="102"/>
    </row>
    <row r="396" spans="2:3" ht="15.75" customHeight="1">
      <c r="B396" s="102"/>
      <c r="C396" s="102"/>
    </row>
    <row r="397" spans="2:3" ht="15.75" customHeight="1">
      <c r="B397" s="102"/>
      <c r="C397" s="102"/>
    </row>
    <row r="398" spans="2:3" ht="15.75" customHeight="1">
      <c r="B398" s="102"/>
      <c r="C398" s="102"/>
    </row>
    <row r="399" spans="2:3" ht="15.75" customHeight="1">
      <c r="B399" s="102"/>
      <c r="C399" s="102"/>
    </row>
    <row r="400" spans="2:3" ht="15.75" customHeight="1">
      <c r="B400" s="102"/>
      <c r="C400" s="102"/>
    </row>
    <row r="401" spans="2:3" ht="15.75" customHeight="1">
      <c r="B401" s="102"/>
      <c r="C401" s="102"/>
    </row>
    <row r="402" spans="2:3" ht="15.75" customHeight="1">
      <c r="B402" s="102"/>
      <c r="C402" s="102"/>
    </row>
    <row r="403" spans="2:3" ht="15.75" customHeight="1">
      <c r="B403" s="102"/>
      <c r="C403" s="102"/>
    </row>
    <row r="404" spans="2:3" ht="15.75" customHeight="1">
      <c r="B404" s="102"/>
      <c r="C404" s="102"/>
    </row>
    <row r="405" spans="2:3" ht="15.75" customHeight="1">
      <c r="B405" s="102"/>
      <c r="C405" s="102"/>
    </row>
    <row r="406" spans="2:3" ht="15.75" customHeight="1">
      <c r="B406" s="102"/>
      <c r="C406" s="102"/>
    </row>
    <row r="407" spans="2:3" ht="15.75" customHeight="1">
      <c r="B407" s="102"/>
      <c r="C407" s="102"/>
    </row>
    <row r="408" spans="2:3" ht="15.75" customHeight="1">
      <c r="B408" s="102"/>
      <c r="C408" s="102"/>
    </row>
    <row r="409" spans="2:3" ht="15.75" customHeight="1">
      <c r="B409" s="102"/>
      <c r="C409" s="102"/>
    </row>
    <row r="410" spans="2:3" ht="15.75" customHeight="1">
      <c r="B410" s="102"/>
      <c r="C410" s="102"/>
    </row>
    <row r="411" spans="2:3" ht="15.75" customHeight="1">
      <c r="B411" s="102"/>
      <c r="C411" s="102"/>
    </row>
    <row r="412" spans="2:3" ht="15.75" customHeight="1">
      <c r="B412" s="102"/>
      <c r="C412" s="102"/>
    </row>
    <row r="413" spans="2:3" ht="15.75" customHeight="1">
      <c r="B413" s="102"/>
      <c r="C413" s="102"/>
    </row>
    <row r="414" spans="2:3" ht="15.75" customHeight="1">
      <c r="B414" s="102"/>
      <c r="C414" s="102"/>
    </row>
    <row r="415" spans="2:3" ht="15.75" customHeight="1">
      <c r="B415" s="102"/>
      <c r="C415" s="102"/>
    </row>
    <row r="416" spans="2:3" ht="15.75" customHeight="1">
      <c r="B416" s="102"/>
      <c r="C416" s="102"/>
    </row>
    <row r="417" spans="2:3" ht="15.75" customHeight="1">
      <c r="B417" s="102"/>
      <c r="C417" s="102"/>
    </row>
    <row r="418" spans="2:3" ht="15.75" customHeight="1">
      <c r="B418" s="102"/>
      <c r="C418" s="102"/>
    </row>
    <row r="419" spans="2:3" ht="15.75" customHeight="1">
      <c r="B419" s="102"/>
      <c r="C419" s="102"/>
    </row>
    <row r="420" spans="2:3" ht="15.75" customHeight="1">
      <c r="B420" s="102"/>
      <c r="C420" s="102"/>
    </row>
    <row r="421" spans="2:3" ht="15.75" customHeight="1">
      <c r="B421" s="102"/>
      <c r="C421" s="102"/>
    </row>
    <row r="422" spans="2:3" ht="15.75" customHeight="1">
      <c r="B422" s="102"/>
      <c r="C422" s="102"/>
    </row>
    <row r="423" spans="2:3" ht="15.75" customHeight="1">
      <c r="B423" s="102"/>
      <c r="C423" s="102"/>
    </row>
    <row r="424" spans="2:3" ht="15.75" customHeight="1">
      <c r="B424" s="102"/>
      <c r="C424" s="102"/>
    </row>
    <row r="425" spans="2:3" ht="15.75" customHeight="1">
      <c r="B425" s="102"/>
      <c r="C425" s="102"/>
    </row>
    <row r="426" spans="2:3" ht="15.75" customHeight="1">
      <c r="B426" s="102"/>
      <c r="C426" s="102"/>
    </row>
    <row r="427" spans="2:3" ht="15.75" customHeight="1">
      <c r="B427" s="102"/>
      <c r="C427" s="102"/>
    </row>
    <row r="428" spans="2:3" ht="15.75" customHeight="1">
      <c r="B428" s="102"/>
      <c r="C428" s="102"/>
    </row>
    <row r="429" spans="2:3" ht="15.75" customHeight="1">
      <c r="B429" s="102"/>
      <c r="C429" s="102"/>
    </row>
    <row r="430" spans="2:3" ht="15.75" customHeight="1">
      <c r="B430" s="102"/>
      <c r="C430" s="102"/>
    </row>
    <row r="431" spans="2:3" ht="15.75" customHeight="1">
      <c r="B431" s="102"/>
      <c r="C431" s="102"/>
    </row>
    <row r="432" spans="2:3" ht="15.75" customHeight="1">
      <c r="B432" s="102"/>
      <c r="C432" s="102"/>
    </row>
    <row r="433" spans="2:3" ht="15.75" customHeight="1">
      <c r="B433" s="102"/>
      <c r="C433" s="102"/>
    </row>
    <row r="434" spans="2:3" ht="15.75" customHeight="1">
      <c r="B434" s="102"/>
      <c r="C434" s="102"/>
    </row>
    <row r="435" spans="2:3" ht="15.75" customHeight="1">
      <c r="B435" s="102"/>
      <c r="C435" s="102"/>
    </row>
    <row r="436" spans="2:3" ht="15.75" customHeight="1">
      <c r="B436" s="102"/>
      <c r="C436" s="102"/>
    </row>
    <row r="437" spans="2:3" ht="15.75" customHeight="1">
      <c r="B437" s="102"/>
      <c r="C437" s="102"/>
    </row>
    <row r="438" spans="2:3" ht="15.75" customHeight="1">
      <c r="B438" s="102"/>
      <c r="C438" s="102"/>
    </row>
    <row r="439" spans="2:3" ht="15.75" customHeight="1">
      <c r="B439" s="102"/>
      <c r="C439" s="102"/>
    </row>
    <row r="440" spans="2:3" ht="15.75" customHeight="1">
      <c r="B440" s="102"/>
      <c r="C440" s="102"/>
    </row>
    <row r="441" spans="2:3" ht="15.75" customHeight="1">
      <c r="B441" s="102"/>
      <c r="C441" s="102"/>
    </row>
    <row r="442" spans="2:3" ht="15.75" customHeight="1">
      <c r="B442" s="102"/>
      <c r="C442" s="102"/>
    </row>
    <row r="443" spans="2:3" ht="15.75" customHeight="1">
      <c r="B443" s="102"/>
      <c r="C443" s="102"/>
    </row>
    <row r="444" spans="2:3" ht="15.75" customHeight="1">
      <c r="B444" s="102"/>
      <c r="C444" s="102"/>
    </row>
    <row r="445" spans="2:3" ht="15.75" customHeight="1">
      <c r="B445" s="102"/>
      <c r="C445" s="102"/>
    </row>
    <row r="446" spans="2:3" ht="15.75" customHeight="1">
      <c r="B446" s="102"/>
      <c r="C446" s="102"/>
    </row>
    <row r="447" spans="2:3" ht="15.75" customHeight="1">
      <c r="B447" s="102"/>
      <c r="C447" s="102"/>
    </row>
    <row r="448" spans="2:3" ht="15.75" customHeight="1">
      <c r="B448" s="102"/>
      <c r="C448" s="102"/>
    </row>
    <row r="449" spans="2:3" ht="15.75" customHeight="1">
      <c r="B449" s="102"/>
      <c r="C449" s="102"/>
    </row>
    <row r="450" spans="2:3" ht="15.75" customHeight="1">
      <c r="B450" s="102"/>
      <c r="C450" s="102"/>
    </row>
    <row r="451" spans="2:3" ht="15.75" customHeight="1">
      <c r="B451" s="102"/>
      <c r="C451" s="102"/>
    </row>
    <row r="452" spans="2:3" ht="15.75" customHeight="1">
      <c r="B452" s="102"/>
      <c r="C452" s="102"/>
    </row>
    <row r="453" spans="2:3" ht="15.75" customHeight="1">
      <c r="B453" s="102"/>
      <c r="C453" s="102"/>
    </row>
    <row r="454" spans="2:3" ht="15.75" customHeight="1">
      <c r="B454" s="102"/>
      <c r="C454" s="102"/>
    </row>
    <row r="455" spans="2:3" ht="15.75" customHeight="1">
      <c r="B455" s="102"/>
      <c r="C455" s="102"/>
    </row>
    <row r="456" spans="2:3" ht="15.75" customHeight="1">
      <c r="B456" s="102"/>
      <c r="C456" s="102"/>
    </row>
    <row r="457" spans="2:3" ht="15.75" customHeight="1">
      <c r="B457" s="102"/>
      <c r="C457" s="102"/>
    </row>
    <row r="458" spans="2:3" ht="15.75" customHeight="1">
      <c r="B458" s="102"/>
      <c r="C458" s="102"/>
    </row>
    <row r="459" spans="2:3" ht="15.75" customHeight="1">
      <c r="B459" s="102"/>
      <c r="C459" s="102"/>
    </row>
    <row r="460" spans="2:3" ht="15.75" customHeight="1">
      <c r="B460" s="102"/>
      <c r="C460" s="102"/>
    </row>
    <row r="461" spans="2:3" ht="15.75" customHeight="1">
      <c r="B461" s="102"/>
      <c r="C461" s="102"/>
    </row>
    <row r="462" spans="2:3" ht="15.75" customHeight="1">
      <c r="B462" s="102"/>
      <c r="C462" s="102"/>
    </row>
    <row r="463" spans="2:3" ht="15.75" customHeight="1">
      <c r="B463" s="102"/>
      <c r="C463" s="102"/>
    </row>
    <row r="464" spans="2:3" ht="15.75" customHeight="1">
      <c r="B464" s="102"/>
      <c r="C464" s="102"/>
    </row>
    <row r="465" spans="2:3" ht="15.75" customHeight="1">
      <c r="B465" s="102"/>
      <c r="C465" s="102"/>
    </row>
    <row r="466" spans="2:3" ht="15.75" customHeight="1">
      <c r="B466" s="102"/>
      <c r="C466" s="102"/>
    </row>
    <row r="467" spans="2:3" ht="15.75" customHeight="1">
      <c r="B467" s="102"/>
      <c r="C467" s="102"/>
    </row>
    <row r="468" spans="2:3" ht="15.75" customHeight="1">
      <c r="B468" s="102"/>
      <c r="C468" s="102"/>
    </row>
    <row r="469" spans="2:3" ht="15.75" customHeight="1">
      <c r="B469" s="102"/>
      <c r="C469" s="102"/>
    </row>
    <row r="470" spans="2:3" ht="15.75" customHeight="1">
      <c r="B470" s="102"/>
      <c r="C470" s="102"/>
    </row>
    <row r="471" spans="2:3" ht="15.75" customHeight="1">
      <c r="B471" s="102"/>
      <c r="C471" s="102"/>
    </row>
    <row r="472" spans="2:3" ht="15.75" customHeight="1">
      <c r="B472" s="102"/>
      <c r="C472" s="102"/>
    </row>
    <row r="473" spans="2:3" ht="15.75" customHeight="1">
      <c r="B473" s="102"/>
      <c r="C473" s="102"/>
    </row>
    <row r="474" spans="2:3" ht="15.75" customHeight="1">
      <c r="B474" s="102"/>
      <c r="C474" s="102"/>
    </row>
    <row r="475" spans="2:3" ht="15.75" customHeight="1">
      <c r="B475" s="102"/>
      <c r="C475" s="102"/>
    </row>
    <row r="476" spans="2:3" ht="15.75" customHeight="1">
      <c r="B476" s="102"/>
      <c r="C476" s="102"/>
    </row>
    <row r="477" spans="2:3" ht="15.75" customHeight="1">
      <c r="B477" s="102"/>
      <c r="C477" s="102"/>
    </row>
    <row r="478" spans="2:3" ht="15.75" customHeight="1">
      <c r="B478" s="102"/>
      <c r="C478" s="102"/>
    </row>
    <row r="479" spans="2:3" ht="15.75" customHeight="1">
      <c r="B479" s="102"/>
      <c r="C479" s="102"/>
    </row>
    <row r="480" spans="2:3" ht="15.75" customHeight="1">
      <c r="B480" s="102"/>
      <c r="C480" s="102"/>
    </row>
    <row r="481" spans="2:3" ht="15.75" customHeight="1">
      <c r="B481" s="102"/>
      <c r="C481" s="102"/>
    </row>
    <row r="482" spans="2:3" ht="15.75" customHeight="1">
      <c r="B482" s="102"/>
      <c r="C482" s="102"/>
    </row>
    <row r="483" spans="2:3" ht="15.75" customHeight="1">
      <c r="B483" s="102"/>
      <c r="C483" s="102"/>
    </row>
    <row r="484" spans="2:3" ht="15.75" customHeight="1">
      <c r="B484" s="102"/>
      <c r="C484" s="102"/>
    </row>
    <row r="485" spans="2:3" ht="15.75" customHeight="1">
      <c r="B485" s="102"/>
      <c r="C485" s="102"/>
    </row>
    <row r="486" spans="2:3" ht="15.75" customHeight="1">
      <c r="B486" s="102"/>
      <c r="C486" s="102"/>
    </row>
    <row r="487" spans="2:3" ht="15.75" customHeight="1">
      <c r="B487" s="102"/>
      <c r="C487" s="102"/>
    </row>
    <row r="488" spans="2:3" ht="15.75" customHeight="1">
      <c r="B488" s="102"/>
      <c r="C488" s="102"/>
    </row>
    <row r="489" spans="2:3" ht="15.75" customHeight="1">
      <c r="B489" s="102"/>
      <c r="C489" s="102"/>
    </row>
    <row r="490" spans="2:3" ht="15.75" customHeight="1">
      <c r="B490" s="102"/>
      <c r="C490" s="102"/>
    </row>
    <row r="491" spans="2:3" ht="15.75" customHeight="1">
      <c r="B491" s="102"/>
      <c r="C491" s="102"/>
    </row>
    <row r="492" spans="2:3" ht="15.75" customHeight="1">
      <c r="B492" s="102"/>
      <c r="C492" s="102"/>
    </row>
    <row r="493" spans="2:3" ht="15.75" customHeight="1">
      <c r="B493" s="102"/>
      <c r="C493" s="102"/>
    </row>
    <row r="494" spans="2:3" ht="15.75" customHeight="1">
      <c r="B494" s="102"/>
      <c r="C494" s="102"/>
    </row>
    <row r="495" spans="2:3" ht="15.75" customHeight="1">
      <c r="B495" s="102"/>
      <c r="C495" s="102"/>
    </row>
    <row r="496" spans="2:3" ht="15.75" customHeight="1">
      <c r="B496" s="102"/>
      <c r="C496" s="102"/>
    </row>
    <row r="497" spans="2:3" ht="15.75" customHeight="1">
      <c r="B497" s="102"/>
      <c r="C497" s="102"/>
    </row>
    <row r="498" spans="2:3" ht="15.75" customHeight="1">
      <c r="B498" s="102"/>
      <c r="C498" s="102"/>
    </row>
    <row r="499" spans="2:3" ht="15.75" customHeight="1">
      <c r="B499" s="102"/>
      <c r="C499" s="102"/>
    </row>
    <row r="500" spans="2:3" ht="15.75" customHeight="1">
      <c r="B500" s="102"/>
      <c r="C500" s="102"/>
    </row>
    <row r="501" spans="2:3" ht="15.75" customHeight="1">
      <c r="B501" s="102"/>
      <c r="C501" s="102"/>
    </row>
    <row r="502" spans="2:3" ht="15.75" customHeight="1">
      <c r="B502" s="102"/>
      <c r="C502" s="102"/>
    </row>
    <row r="503" spans="2:3" ht="15.75" customHeight="1">
      <c r="B503" s="102"/>
      <c r="C503" s="102"/>
    </row>
    <row r="504" spans="2:3" ht="15.75" customHeight="1">
      <c r="B504" s="102"/>
      <c r="C504" s="102"/>
    </row>
    <row r="505" spans="2:3" ht="15.75" customHeight="1">
      <c r="B505" s="102"/>
      <c r="C505" s="102"/>
    </row>
    <row r="506" spans="2:3" ht="15.75" customHeight="1">
      <c r="B506" s="102"/>
      <c r="C506" s="102"/>
    </row>
    <row r="507" spans="2:3" ht="15.75" customHeight="1">
      <c r="B507" s="102"/>
      <c r="C507" s="102"/>
    </row>
    <row r="508" spans="2:3" ht="15.75" customHeight="1">
      <c r="B508" s="102"/>
      <c r="C508" s="102"/>
    </row>
    <row r="509" spans="2:3" ht="15.75" customHeight="1">
      <c r="B509" s="102"/>
      <c r="C509" s="102"/>
    </row>
    <row r="510" spans="2:3" ht="15.75" customHeight="1">
      <c r="B510" s="102"/>
      <c r="C510" s="102"/>
    </row>
    <row r="511" spans="2:3" ht="15.75" customHeight="1">
      <c r="B511" s="102"/>
      <c r="C511" s="102"/>
    </row>
    <row r="512" spans="2:3" ht="15.75" customHeight="1">
      <c r="B512" s="102"/>
      <c r="C512" s="102"/>
    </row>
    <row r="513" spans="2:3" ht="15.75" customHeight="1">
      <c r="B513" s="102"/>
      <c r="C513" s="102"/>
    </row>
    <row r="514" spans="2:3" ht="15.75" customHeight="1">
      <c r="B514" s="102"/>
      <c r="C514" s="102"/>
    </row>
    <row r="515" spans="2:3" ht="15.75" customHeight="1">
      <c r="B515" s="102"/>
      <c r="C515" s="102"/>
    </row>
    <row r="516" spans="2:3" ht="15.75" customHeight="1">
      <c r="B516" s="102"/>
      <c r="C516" s="102"/>
    </row>
    <row r="517" spans="2:3" ht="15.75" customHeight="1">
      <c r="B517" s="102"/>
      <c r="C517" s="102"/>
    </row>
    <row r="518" spans="2:3" ht="15.75" customHeight="1">
      <c r="B518" s="102"/>
      <c r="C518" s="102"/>
    </row>
    <row r="519" spans="2:3" ht="15.75" customHeight="1">
      <c r="B519" s="102"/>
      <c r="C519" s="102"/>
    </row>
    <row r="520" spans="2:3" ht="15.75" customHeight="1">
      <c r="B520" s="102"/>
      <c r="C520" s="102"/>
    </row>
    <row r="521" spans="2:3" ht="15.75" customHeight="1">
      <c r="B521" s="102"/>
      <c r="C521" s="102"/>
    </row>
    <row r="522" spans="2:3" ht="15.75" customHeight="1">
      <c r="B522" s="102"/>
      <c r="C522" s="102"/>
    </row>
    <row r="523" spans="2:3" ht="15.75" customHeight="1">
      <c r="B523" s="102"/>
      <c r="C523" s="102"/>
    </row>
    <row r="524" spans="2:3" ht="15.75" customHeight="1">
      <c r="B524" s="102"/>
      <c r="C524" s="102"/>
    </row>
    <row r="525" spans="2:3" ht="15.75" customHeight="1">
      <c r="B525" s="102"/>
      <c r="C525" s="102"/>
    </row>
    <row r="526" spans="2:3" ht="15.75" customHeight="1">
      <c r="B526" s="102"/>
      <c r="C526" s="102"/>
    </row>
    <row r="527" spans="2:3" ht="15.75" customHeight="1">
      <c r="B527" s="102"/>
      <c r="C527" s="102"/>
    </row>
    <row r="528" spans="2:3" ht="15.75" customHeight="1">
      <c r="B528" s="102"/>
      <c r="C528" s="102"/>
    </row>
    <row r="529" spans="2:3" ht="15.75" customHeight="1">
      <c r="B529" s="102"/>
      <c r="C529" s="102"/>
    </row>
    <row r="530" spans="2:3" ht="15.75" customHeight="1">
      <c r="B530" s="102"/>
      <c r="C530" s="102"/>
    </row>
    <row r="531" spans="2:3" ht="15.75" customHeight="1">
      <c r="B531" s="102"/>
      <c r="C531" s="102"/>
    </row>
    <row r="532" spans="2:3" ht="15.75" customHeight="1">
      <c r="B532" s="102"/>
      <c r="C532" s="102"/>
    </row>
    <row r="533" spans="2:3" ht="15.75" customHeight="1">
      <c r="B533" s="102"/>
      <c r="C533" s="102"/>
    </row>
    <row r="534" spans="2:3" ht="15.75" customHeight="1">
      <c r="B534" s="102"/>
      <c r="C534" s="102"/>
    </row>
    <row r="535" spans="2:3" ht="15.75" customHeight="1">
      <c r="B535" s="102"/>
      <c r="C535" s="102"/>
    </row>
    <row r="536" spans="2:3" ht="15.75" customHeight="1">
      <c r="B536" s="102"/>
      <c r="C536" s="102"/>
    </row>
    <row r="537" spans="2:3" ht="15.75" customHeight="1">
      <c r="B537" s="102"/>
      <c r="C537" s="102"/>
    </row>
    <row r="538" spans="2:3" ht="15.75" customHeight="1">
      <c r="B538" s="102"/>
      <c r="C538" s="102"/>
    </row>
    <row r="539" spans="2:3" ht="15.75" customHeight="1">
      <c r="B539" s="102"/>
      <c r="C539" s="102"/>
    </row>
    <row r="540" spans="2:3" ht="15.75" customHeight="1">
      <c r="B540" s="102"/>
      <c r="C540" s="102"/>
    </row>
    <row r="541" spans="2:3" ht="15.75" customHeight="1">
      <c r="B541" s="102"/>
      <c r="C541" s="102"/>
    </row>
    <row r="542" spans="2:3" ht="15.75" customHeight="1">
      <c r="B542" s="102"/>
      <c r="C542" s="102"/>
    </row>
    <row r="543" spans="2:3" ht="15.75" customHeight="1">
      <c r="B543" s="102"/>
      <c r="C543" s="102"/>
    </row>
    <row r="544" spans="2:3" ht="15.75" customHeight="1">
      <c r="B544" s="102"/>
      <c r="C544" s="102"/>
    </row>
    <row r="545" spans="2:3" ht="15.75" customHeight="1">
      <c r="B545" s="102"/>
      <c r="C545" s="102"/>
    </row>
    <row r="546" spans="2:3" ht="15.75" customHeight="1">
      <c r="B546" s="102"/>
      <c r="C546" s="102"/>
    </row>
    <row r="547" spans="2:3" ht="15.75" customHeight="1">
      <c r="B547" s="102"/>
      <c r="C547" s="102"/>
    </row>
    <row r="548" spans="2:3" ht="15.75" customHeight="1">
      <c r="B548" s="102"/>
      <c r="C548" s="102"/>
    </row>
    <row r="549" spans="2:3" ht="15.75" customHeight="1">
      <c r="B549" s="102"/>
      <c r="C549" s="102"/>
    </row>
    <row r="550" spans="2:3" ht="15.75" customHeight="1">
      <c r="B550" s="102"/>
      <c r="C550" s="102"/>
    </row>
    <row r="551" spans="2:3" ht="15.75" customHeight="1">
      <c r="B551" s="102"/>
      <c r="C551" s="102"/>
    </row>
    <row r="552" spans="2:3" ht="15.75" customHeight="1">
      <c r="B552" s="102"/>
      <c r="C552" s="102"/>
    </row>
    <row r="553" spans="2:3" ht="15.75" customHeight="1">
      <c r="B553" s="102"/>
      <c r="C553" s="102"/>
    </row>
    <row r="554" spans="2:3" ht="15.75" customHeight="1">
      <c r="B554" s="102"/>
      <c r="C554" s="102"/>
    </row>
    <row r="555" spans="2:3" ht="15.75" customHeight="1">
      <c r="B555" s="102"/>
      <c r="C555" s="102"/>
    </row>
    <row r="556" spans="2:3" ht="15.75" customHeight="1">
      <c r="B556" s="102"/>
      <c r="C556" s="102"/>
    </row>
    <row r="557" spans="2:3" ht="15.75" customHeight="1">
      <c r="B557" s="102"/>
      <c r="C557" s="102"/>
    </row>
    <row r="558" spans="2:3" ht="15.75" customHeight="1">
      <c r="B558" s="102"/>
      <c r="C558" s="102"/>
    </row>
    <row r="559" spans="2:3" ht="15.75" customHeight="1">
      <c r="B559" s="102"/>
      <c r="C559" s="102"/>
    </row>
    <row r="560" spans="2:3" ht="15.75" customHeight="1">
      <c r="B560" s="102"/>
      <c r="C560" s="102"/>
    </row>
    <row r="561" spans="2:3" ht="15.75" customHeight="1">
      <c r="B561" s="102"/>
      <c r="C561" s="102"/>
    </row>
    <row r="562" spans="2:3" ht="15.75" customHeight="1">
      <c r="B562" s="102"/>
      <c r="C562" s="102"/>
    </row>
    <row r="563" spans="2:3" ht="15.75" customHeight="1">
      <c r="B563" s="102"/>
      <c r="C563" s="102"/>
    </row>
    <row r="564" spans="2:3" ht="15.75" customHeight="1">
      <c r="B564" s="102"/>
      <c r="C564" s="102"/>
    </row>
    <row r="565" spans="2:3" ht="15.75" customHeight="1">
      <c r="B565" s="102"/>
      <c r="C565" s="102"/>
    </row>
    <row r="566" spans="2:3" ht="15.75" customHeight="1">
      <c r="B566" s="102"/>
      <c r="C566" s="102"/>
    </row>
    <row r="567" spans="2:3" ht="15.75" customHeight="1">
      <c r="B567" s="102"/>
      <c r="C567" s="102"/>
    </row>
    <row r="568" spans="2:3" ht="15.75" customHeight="1">
      <c r="B568" s="102"/>
      <c r="C568" s="102"/>
    </row>
    <row r="569" spans="2:3" ht="15.75" customHeight="1">
      <c r="B569" s="102"/>
      <c r="C569" s="102"/>
    </row>
    <row r="570" spans="2:3" ht="15.75" customHeight="1">
      <c r="B570" s="102"/>
      <c r="C570" s="102"/>
    </row>
    <row r="571" spans="2:3" ht="15.75" customHeight="1">
      <c r="B571" s="102"/>
      <c r="C571" s="102"/>
    </row>
    <row r="572" spans="2:3" ht="15.75" customHeight="1">
      <c r="B572" s="102"/>
      <c r="C572" s="102"/>
    </row>
    <row r="573" spans="2:3" ht="15.75" customHeight="1">
      <c r="B573" s="102"/>
      <c r="C573" s="102"/>
    </row>
    <row r="574" spans="2:3" ht="15.75" customHeight="1">
      <c r="B574" s="102"/>
      <c r="C574" s="102"/>
    </row>
    <row r="575" spans="2:3" ht="15.75" customHeight="1">
      <c r="B575" s="102"/>
      <c r="C575" s="102"/>
    </row>
    <row r="576" spans="2:3" ht="15.75" customHeight="1">
      <c r="B576" s="102"/>
      <c r="C576" s="102"/>
    </row>
    <row r="577" spans="2:3" ht="15.75" customHeight="1">
      <c r="B577" s="102"/>
      <c r="C577" s="102"/>
    </row>
    <row r="578" spans="2:3" ht="15.75" customHeight="1">
      <c r="B578" s="102"/>
      <c r="C578" s="102"/>
    </row>
    <row r="579" spans="2:3" ht="15.75" customHeight="1">
      <c r="B579" s="102"/>
      <c r="C579" s="102"/>
    </row>
    <row r="580" spans="2:3" ht="15.75" customHeight="1">
      <c r="B580" s="102"/>
      <c r="C580" s="102"/>
    </row>
    <row r="581" spans="2:3" ht="15.75" customHeight="1">
      <c r="B581" s="102"/>
      <c r="C581" s="102"/>
    </row>
    <row r="582" spans="2:3" ht="15.75" customHeight="1">
      <c r="B582" s="102"/>
      <c r="C582" s="102"/>
    </row>
    <row r="583" spans="2:3" ht="15.75" customHeight="1">
      <c r="B583" s="102"/>
      <c r="C583" s="102"/>
    </row>
    <row r="584" spans="2:3" ht="15.75" customHeight="1">
      <c r="B584" s="102"/>
      <c r="C584" s="102"/>
    </row>
    <row r="585" spans="2:3" ht="15.75" customHeight="1">
      <c r="B585" s="102"/>
      <c r="C585" s="102"/>
    </row>
    <row r="586" spans="2:3" ht="15.75" customHeight="1">
      <c r="B586" s="102"/>
      <c r="C586" s="102"/>
    </row>
    <row r="587" spans="2:3" ht="15.75" customHeight="1">
      <c r="B587" s="102"/>
      <c r="C587" s="102"/>
    </row>
    <row r="588" spans="2:3" ht="15.75" customHeight="1">
      <c r="B588" s="102"/>
      <c r="C588" s="102"/>
    </row>
    <row r="589" spans="2:3" ht="15.75" customHeight="1">
      <c r="B589" s="102"/>
      <c r="C589" s="102"/>
    </row>
    <row r="590" spans="2:3" ht="15.75" customHeight="1">
      <c r="B590" s="102"/>
      <c r="C590" s="102"/>
    </row>
    <row r="591" spans="2:3" ht="15.75" customHeight="1">
      <c r="B591" s="102"/>
      <c r="C591" s="102"/>
    </row>
    <row r="592" spans="2:3" ht="15.75" customHeight="1">
      <c r="B592" s="102"/>
      <c r="C592" s="102"/>
    </row>
    <row r="593" spans="2:3" ht="15.75" customHeight="1">
      <c r="B593" s="102"/>
      <c r="C593" s="102"/>
    </row>
    <row r="594" spans="2:3" ht="15.75" customHeight="1">
      <c r="B594" s="102"/>
      <c r="C594" s="102"/>
    </row>
    <row r="595" spans="2:3" ht="15.75" customHeight="1">
      <c r="B595" s="102"/>
      <c r="C595" s="102"/>
    </row>
    <row r="596" spans="2:3" ht="15.75" customHeight="1">
      <c r="B596" s="102"/>
      <c r="C596" s="102"/>
    </row>
    <row r="597" spans="2:3" ht="15.75" customHeight="1">
      <c r="B597" s="102"/>
      <c r="C597" s="102"/>
    </row>
    <row r="598" spans="2:3" ht="15.75" customHeight="1">
      <c r="B598" s="102"/>
      <c r="C598" s="102"/>
    </row>
    <row r="599" spans="2:3" ht="15.75" customHeight="1">
      <c r="B599" s="102"/>
      <c r="C599" s="102"/>
    </row>
    <row r="600" spans="2:3" ht="15.75" customHeight="1">
      <c r="B600" s="102"/>
      <c r="C600" s="102"/>
    </row>
    <row r="601" spans="2:3" ht="15.75" customHeight="1">
      <c r="B601" s="102"/>
      <c r="C601" s="102"/>
    </row>
    <row r="602" spans="2:3" ht="15.75" customHeight="1">
      <c r="B602" s="102"/>
      <c r="C602" s="102"/>
    </row>
    <row r="603" spans="2:3" ht="15.75" customHeight="1">
      <c r="B603" s="102"/>
      <c r="C603" s="102"/>
    </row>
    <row r="604" spans="2:3" ht="15.75" customHeight="1">
      <c r="B604" s="102"/>
      <c r="C604" s="102"/>
    </row>
    <row r="605" spans="2:3" ht="15.75" customHeight="1">
      <c r="B605" s="102"/>
      <c r="C605" s="102"/>
    </row>
    <row r="606" spans="2:3" ht="15.75" customHeight="1">
      <c r="B606" s="102"/>
      <c r="C606" s="102"/>
    </row>
    <row r="607" spans="2:3" ht="15.75" customHeight="1">
      <c r="B607" s="102"/>
      <c r="C607" s="102"/>
    </row>
    <row r="608" spans="2:3" ht="15.75" customHeight="1">
      <c r="B608" s="102"/>
      <c r="C608" s="102"/>
    </row>
    <row r="609" spans="2:3" ht="15.75" customHeight="1">
      <c r="B609" s="102"/>
      <c r="C609" s="102"/>
    </row>
    <row r="610" spans="2:3" ht="15.75" customHeight="1">
      <c r="B610" s="102"/>
      <c r="C610" s="102"/>
    </row>
    <row r="611" spans="2:3" ht="15.75" customHeight="1">
      <c r="B611" s="102"/>
      <c r="C611" s="102"/>
    </row>
    <row r="612" spans="2:3" ht="15.75" customHeight="1">
      <c r="B612" s="102"/>
      <c r="C612" s="102"/>
    </row>
    <row r="613" spans="2:3" ht="15.75" customHeight="1">
      <c r="B613" s="102"/>
      <c r="C613" s="102"/>
    </row>
    <row r="614" spans="2:3" ht="15.75" customHeight="1">
      <c r="B614" s="102"/>
      <c r="C614" s="102"/>
    </row>
    <row r="615" spans="2:3" ht="15.75" customHeight="1">
      <c r="B615" s="102"/>
      <c r="C615" s="102"/>
    </row>
    <row r="616" spans="2:3" ht="15.75" customHeight="1">
      <c r="B616" s="102"/>
      <c r="C616" s="102"/>
    </row>
    <row r="617" spans="2:3" ht="15.75" customHeight="1">
      <c r="B617" s="102"/>
      <c r="C617" s="102"/>
    </row>
    <row r="618" spans="2:3" ht="15.75" customHeight="1">
      <c r="B618" s="102"/>
      <c r="C618" s="102"/>
    </row>
    <row r="619" spans="2:3" ht="15.75" customHeight="1">
      <c r="B619" s="102"/>
      <c r="C619" s="102"/>
    </row>
    <row r="620" spans="2:3" ht="15.75" customHeight="1">
      <c r="B620" s="102"/>
      <c r="C620" s="102"/>
    </row>
    <row r="621" spans="2:3" ht="15.75" customHeight="1">
      <c r="B621" s="102"/>
      <c r="C621" s="102"/>
    </row>
    <row r="622" spans="2:3" ht="15.75" customHeight="1">
      <c r="B622" s="102"/>
      <c r="C622" s="102"/>
    </row>
    <row r="623" spans="2:3" ht="15.75" customHeight="1">
      <c r="B623" s="102"/>
      <c r="C623" s="102"/>
    </row>
    <row r="624" spans="2:3" ht="15.75" customHeight="1">
      <c r="B624" s="102"/>
      <c r="C624" s="102"/>
    </row>
    <row r="625" spans="2:3" ht="15.75" customHeight="1">
      <c r="B625" s="102"/>
      <c r="C625" s="102"/>
    </row>
    <row r="626" spans="2:3" ht="15.75" customHeight="1">
      <c r="B626" s="102"/>
      <c r="C626" s="102"/>
    </row>
    <row r="627" spans="2:3" ht="15.75" customHeight="1">
      <c r="B627" s="102"/>
      <c r="C627" s="102"/>
    </row>
    <row r="628" spans="2:3" ht="15.75" customHeight="1">
      <c r="B628" s="102"/>
      <c r="C628" s="102"/>
    </row>
    <row r="629" spans="2:3" ht="15.75" customHeight="1">
      <c r="B629" s="102"/>
      <c r="C629" s="102"/>
    </row>
    <row r="630" spans="2:3" ht="15.75" customHeight="1">
      <c r="B630" s="102"/>
      <c r="C630" s="102"/>
    </row>
    <row r="631" spans="2:3" ht="15.75" customHeight="1">
      <c r="B631" s="102"/>
      <c r="C631" s="102"/>
    </row>
    <row r="632" spans="2:3" ht="15.75" customHeight="1">
      <c r="B632" s="102"/>
      <c r="C632" s="102"/>
    </row>
    <row r="633" spans="2:3" ht="15.75" customHeight="1">
      <c r="B633" s="102"/>
      <c r="C633" s="102"/>
    </row>
    <row r="634" spans="2:3" ht="15.75" customHeight="1">
      <c r="B634" s="102"/>
      <c r="C634" s="102"/>
    </row>
    <row r="635" spans="2:3" ht="15.75" customHeight="1">
      <c r="B635" s="102"/>
      <c r="C635" s="102"/>
    </row>
    <row r="636" spans="2:3" ht="15.75" customHeight="1">
      <c r="B636" s="102"/>
      <c r="C636" s="102"/>
    </row>
    <row r="637" spans="2:3" ht="15.75" customHeight="1">
      <c r="B637" s="102"/>
      <c r="C637" s="102"/>
    </row>
    <row r="638" spans="2:3" ht="15.75" customHeight="1">
      <c r="B638" s="102"/>
      <c r="C638" s="102"/>
    </row>
    <row r="639" spans="2:3" ht="15.75" customHeight="1">
      <c r="B639" s="102"/>
      <c r="C639" s="102"/>
    </row>
    <row r="640" spans="2:3" ht="15.75" customHeight="1">
      <c r="B640" s="102"/>
      <c r="C640" s="102"/>
    </row>
    <row r="641" spans="2:3" ht="15.75" customHeight="1">
      <c r="B641" s="102"/>
      <c r="C641" s="102"/>
    </row>
    <row r="642" spans="2:3" ht="15.75" customHeight="1">
      <c r="B642" s="102"/>
      <c r="C642" s="102"/>
    </row>
    <row r="643" spans="2:3" ht="15.75" customHeight="1">
      <c r="B643" s="102"/>
      <c r="C643" s="102"/>
    </row>
    <row r="644" spans="2:3" ht="15.75" customHeight="1">
      <c r="B644" s="102"/>
      <c r="C644" s="102"/>
    </row>
    <row r="645" spans="2:3" ht="15.75" customHeight="1">
      <c r="B645" s="102"/>
      <c r="C645" s="102"/>
    </row>
    <row r="646" spans="2:3" ht="15.75" customHeight="1">
      <c r="B646" s="102"/>
      <c r="C646" s="102"/>
    </row>
    <row r="647" spans="2:3" ht="15.75" customHeight="1">
      <c r="B647" s="102"/>
      <c r="C647" s="102"/>
    </row>
    <row r="648" spans="2:3" ht="15.75" customHeight="1">
      <c r="B648" s="102"/>
      <c r="C648" s="102"/>
    </row>
    <row r="649" spans="2:3" ht="15.75" customHeight="1">
      <c r="B649" s="102"/>
      <c r="C649" s="102"/>
    </row>
    <row r="650" spans="2:3" ht="15.75" customHeight="1">
      <c r="B650" s="102"/>
      <c r="C650" s="102"/>
    </row>
    <row r="651" spans="2:3" ht="15.75" customHeight="1">
      <c r="B651" s="102"/>
      <c r="C651" s="102"/>
    </row>
    <row r="652" spans="2:3" ht="15.75" customHeight="1">
      <c r="B652" s="102"/>
      <c r="C652" s="102"/>
    </row>
    <row r="653" spans="2:3" ht="15.75" customHeight="1">
      <c r="B653" s="102"/>
      <c r="C653" s="102"/>
    </row>
    <row r="654" spans="2:3" ht="15.75" customHeight="1">
      <c r="B654" s="102"/>
      <c r="C654" s="102"/>
    </row>
    <row r="655" spans="2:3" ht="15.75" customHeight="1">
      <c r="B655" s="102"/>
      <c r="C655" s="102"/>
    </row>
    <row r="656" spans="2:3" ht="15.75" customHeight="1">
      <c r="B656" s="102"/>
      <c r="C656" s="102"/>
    </row>
    <row r="657" spans="2:3" ht="15.75" customHeight="1">
      <c r="B657" s="102"/>
      <c r="C657" s="102"/>
    </row>
    <row r="658" spans="2:3" ht="15.75" customHeight="1">
      <c r="B658" s="102"/>
      <c r="C658" s="102"/>
    </row>
    <row r="659" spans="2:3" ht="15.75" customHeight="1">
      <c r="B659" s="102"/>
      <c r="C659" s="102"/>
    </row>
    <row r="660" spans="2:3" ht="15.75" customHeight="1">
      <c r="B660" s="102"/>
      <c r="C660" s="102"/>
    </row>
    <row r="661" spans="2:3" ht="15.75" customHeight="1">
      <c r="B661" s="102"/>
      <c r="C661" s="102"/>
    </row>
    <row r="662" spans="2:3" ht="15.75" customHeight="1">
      <c r="B662" s="102"/>
      <c r="C662" s="102"/>
    </row>
    <row r="663" spans="2:3" ht="15.75" customHeight="1">
      <c r="B663" s="102"/>
      <c r="C663" s="102"/>
    </row>
    <row r="664" spans="2:3" ht="15.75" customHeight="1">
      <c r="B664" s="102"/>
      <c r="C664" s="102"/>
    </row>
    <row r="665" spans="2:3" ht="15.75" customHeight="1">
      <c r="B665" s="102"/>
      <c r="C665" s="102"/>
    </row>
    <row r="666" spans="2:3" ht="15.75" customHeight="1">
      <c r="B666" s="102"/>
      <c r="C666" s="102"/>
    </row>
    <row r="667" spans="2:3" ht="15.75" customHeight="1">
      <c r="B667" s="102"/>
      <c r="C667" s="102"/>
    </row>
    <row r="668" spans="2:3" ht="15.75" customHeight="1">
      <c r="B668" s="102"/>
      <c r="C668" s="102"/>
    </row>
    <row r="669" spans="2:3" ht="15.75" customHeight="1">
      <c r="B669" s="102"/>
      <c r="C669" s="102"/>
    </row>
    <row r="670" spans="2:3" ht="15.75" customHeight="1">
      <c r="B670" s="102"/>
      <c r="C670" s="102"/>
    </row>
    <row r="671" spans="2:3" ht="15.75" customHeight="1">
      <c r="B671" s="102"/>
      <c r="C671" s="102"/>
    </row>
    <row r="672" spans="2:3" ht="15.75" customHeight="1">
      <c r="B672" s="102"/>
      <c r="C672" s="102"/>
    </row>
    <row r="673" spans="2:3" ht="15.75" customHeight="1">
      <c r="B673" s="102"/>
      <c r="C673" s="102"/>
    </row>
    <row r="674" spans="2:3" ht="15.75" customHeight="1">
      <c r="B674" s="102"/>
      <c r="C674" s="102"/>
    </row>
    <row r="675" spans="2:3" ht="15.75" customHeight="1">
      <c r="B675" s="102"/>
      <c r="C675" s="102"/>
    </row>
    <row r="676" spans="2:3" ht="15.75" customHeight="1">
      <c r="B676" s="102"/>
      <c r="C676" s="102"/>
    </row>
    <row r="677" spans="2:3" ht="15.75" customHeight="1">
      <c r="B677" s="102"/>
      <c r="C677" s="102"/>
    </row>
    <row r="678" spans="2:3" ht="15.75" customHeight="1">
      <c r="B678" s="102"/>
      <c r="C678" s="102"/>
    </row>
    <row r="679" spans="2:3" ht="15.75" customHeight="1">
      <c r="B679" s="102"/>
      <c r="C679" s="102"/>
    </row>
    <row r="680" spans="2:3" ht="15.75" customHeight="1">
      <c r="B680" s="102"/>
      <c r="C680" s="102"/>
    </row>
    <row r="681" spans="2:3" ht="15.75" customHeight="1">
      <c r="B681" s="102"/>
      <c r="C681" s="102"/>
    </row>
    <row r="682" spans="2:3" ht="15.75" customHeight="1">
      <c r="B682" s="102"/>
      <c r="C682" s="102"/>
    </row>
    <row r="683" spans="2:3" ht="15.75" customHeight="1">
      <c r="B683" s="102"/>
      <c r="C683" s="102"/>
    </row>
    <row r="684" spans="2:3" ht="15.75" customHeight="1">
      <c r="B684" s="102"/>
      <c r="C684" s="102"/>
    </row>
    <row r="685" spans="2:3" ht="15.75" customHeight="1">
      <c r="B685" s="102"/>
      <c r="C685" s="102"/>
    </row>
    <row r="686" spans="2:3" ht="15.75" customHeight="1">
      <c r="B686" s="102"/>
      <c r="C686" s="102"/>
    </row>
    <row r="687" spans="2:3" ht="15.75" customHeight="1">
      <c r="B687" s="102"/>
      <c r="C687" s="102"/>
    </row>
    <row r="688" spans="2:3" ht="15.75" customHeight="1">
      <c r="B688" s="102"/>
      <c r="C688" s="102"/>
    </row>
    <row r="689" spans="2:3" ht="15.75" customHeight="1">
      <c r="B689" s="102"/>
      <c r="C689" s="102"/>
    </row>
    <row r="690" spans="2:3" ht="15.75" customHeight="1">
      <c r="B690" s="102"/>
      <c r="C690" s="102"/>
    </row>
    <row r="691" spans="2:3" ht="15.75" customHeight="1">
      <c r="B691" s="102"/>
      <c r="C691" s="102"/>
    </row>
    <row r="692" spans="2:3" ht="15.75" customHeight="1">
      <c r="B692" s="102"/>
      <c r="C692" s="102"/>
    </row>
    <row r="693" spans="2:3" ht="15.75" customHeight="1">
      <c r="B693" s="102"/>
      <c r="C693" s="102"/>
    </row>
    <row r="694" spans="2:3" ht="15.75" customHeight="1">
      <c r="B694" s="102"/>
      <c r="C694" s="102"/>
    </row>
    <row r="695" spans="2:3" ht="15.75" customHeight="1">
      <c r="B695" s="102"/>
      <c r="C695" s="102"/>
    </row>
    <row r="696" spans="2:3" ht="15.75" customHeight="1">
      <c r="B696" s="102"/>
      <c r="C696" s="102"/>
    </row>
    <row r="697" spans="2:3" ht="15.75" customHeight="1">
      <c r="B697" s="102"/>
      <c r="C697" s="102"/>
    </row>
    <row r="698" spans="2:3" ht="15.75" customHeight="1">
      <c r="B698" s="102"/>
      <c r="C698" s="102"/>
    </row>
    <row r="699" spans="2:3" ht="15.75" customHeight="1">
      <c r="B699" s="102"/>
      <c r="C699" s="102"/>
    </row>
    <row r="700" spans="2:3" ht="15.75" customHeight="1">
      <c r="B700" s="102"/>
      <c r="C700" s="102"/>
    </row>
    <row r="701" spans="2:3" ht="15.75" customHeight="1">
      <c r="B701" s="102"/>
      <c r="C701" s="102"/>
    </row>
    <row r="702" spans="2:3" ht="15.75" customHeight="1">
      <c r="B702" s="102"/>
      <c r="C702" s="102"/>
    </row>
    <row r="703" spans="2:3" ht="15.75" customHeight="1">
      <c r="B703" s="102"/>
      <c r="C703" s="102"/>
    </row>
    <row r="704" spans="2:3" ht="15.75" customHeight="1">
      <c r="B704" s="102"/>
      <c r="C704" s="102"/>
    </row>
    <row r="705" spans="2:3" ht="15.75" customHeight="1">
      <c r="B705" s="102"/>
      <c r="C705" s="102"/>
    </row>
    <row r="706" spans="2:3" ht="15.75" customHeight="1">
      <c r="B706" s="102"/>
      <c r="C706" s="102"/>
    </row>
    <row r="707" spans="2:3" ht="15.75" customHeight="1">
      <c r="B707" s="102"/>
      <c r="C707" s="102"/>
    </row>
    <row r="708" spans="2:3" ht="15.75" customHeight="1">
      <c r="B708" s="102"/>
      <c r="C708" s="102"/>
    </row>
    <row r="709" spans="2:3" ht="15.75" customHeight="1">
      <c r="B709" s="102"/>
      <c r="C709" s="102"/>
    </row>
    <row r="710" spans="2:3" ht="15.75" customHeight="1">
      <c r="B710" s="102"/>
      <c r="C710" s="102"/>
    </row>
    <row r="711" spans="2:3" ht="15.75" customHeight="1">
      <c r="B711" s="102"/>
      <c r="C711" s="102"/>
    </row>
    <row r="712" spans="2:3" ht="15.75" customHeight="1">
      <c r="B712" s="102"/>
      <c r="C712" s="102"/>
    </row>
    <row r="713" spans="2:3" ht="15.75" customHeight="1">
      <c r="B713" s="102"/>
      <c r="C713" s="102"/>
    </row>
    <row r="714" spans="2:3" ht="15.75" customHeight="1">
      <c r="B714" s="102"/>
      <c r="C714" s="102"/>
    </row>
    <row r="715" spans="2:3" ht="15.75" customHeight="1">
      <c r="B715" s="102"/>
      <c r="C715" s="102"/>
    </row>
    <row r="716" spans="2:3" ht="15.75" customHeight="1">
      <c r="B716" s="102"/>
      <c r="C716" s="102"/>
    </row>
    <row r="717" spans="2:3" ht="15.75" customHeight="1">
      <c r="B717" s="102"/>
      <c r="C717" s="102"/>
    </row>
    <row r="718" spans="2:3" ht="15.75" customHeight="1">
      <c r="B718" s="102"/>
      <c r="C718" s="102"/>
    </row>
    <row r="719" spans="2:3" ht="15.75" customHeight="1">
      <c r="B719" s="102"/>
      <c r="C719" s="102"/>
    </row>
    <row r="720" spans="2:3" ht="15.75" customHeight="1">
      <c r="B720" s="102"/>
      <c r="C720" s="102"/>
    </row>
    <row r="721" spans="2:3" ht="15.75" customHeight="1">
      <c r="B721" s="102"/>
      <c r="C721" s="102"/>
    </row>
    <row r="722" spans="2:3" ht="15.75" customHeight="1">
      <c r="B722" s="102"/>
      <c r="C722" s="102"/>
    </row>
    <row r="723" spans="2:3" ht="15.75" customHeight="1">
      <c r="B723" s="102"/>
      <c r="C723" s="102"/>
    </row>
    <row r="724" spans="2:3" ht="15.75" customHeight="1">
      <c r="B724" s="102"/>
      <c r="C724" s="102"/>
    </row>
    <row r="725" spans="2:3" ht="15.75" customHeight="1">
      <c r="B725" s="102"/>
      <c r="C725" s="102"/>
    </row>
    <row r="726" spans="2:3" ht="15.75" customHeight="1">
      <c r="B726" s="102"/>
      <c r="C726" s="102"/>
    </row>
    <row r="727" spans="2:3" ht="15.75" customHeight="1">
      <c r="B727" s="102"/>
      <c r="C727" s="102"/>
    </row>
    <row r="728" spans="2:3" ht="15.75" customHeight="1">
      <c r="B728" s="102"/>
      <c r="C728" s="102"/>
    </row>
    <row r="729" spans="2:3" ht="15.75" customHeight="1">
      <c r="B729" s="102"/>
      <c r="C729" s="102"/>
    </row>
    <row r="730" spans="2:3" ht="15.75" customHeight="1">
      <c r="B730" s="102"/>
      <c r="C730" s="102"/>
    </row>
    <row r="731" spans="2:3" ht="15.75" customHeight="1">
      <c r="B731" s="102"/>
      <c r="C731" s="102"/>
    </row>
    <row r="732" spans="2:3" ht="15.75" customHeight="1">
      <c r="B732" s="102"/>
      <c r="C732" s="102"/>
    </row>
    <row r="733" spans="2:3" ht="15.75" customHeight="1">
      <c r="B733" s="102"/>
      <c r="C733" s="102"/>
    </row>
    <row r="734" spans="2:3" ht="15.75" customHeight="1">
      <c r="B734" s="102"/>
      <c r="C734" s="102"/>
    </row>
    <row r="735" spans="2:3" ht="15.75" customHeight="1">
      <c r="B735" s="102"/>
      <c r="C735" s="102"/>
    </row>
    <row r="736" spans="2:3" ht="15.75" customHeight="1">
      <c r="B736" s="102"/>
      <c r="C736" s="102"/>
    </row>
    <row r="737" spans="2:3" ht="15.75" customHeight="1">
      <c r="B737" s="102"/>
      <c r="C737" s="102"/>
    </row>
    <row r="738" spans="2:3" ht="15.75" customHeight="1">
      <c r="B738" s="102"/>
      <c r="C738" s="102"/>
    </row>
    <row r="739" spans="2:3" ht="15.75" customHeight="1">
      <c r="B739" s="102"/>
      <c r="C739" s="102"/>
    </row>
    <row r="740" spans="2:3" ht="15.75" customHeight="1">
      <c r="B740" s="102"/>
      <c r="C740" s="102"/>
    </row>
    <row r="741" spans="2:3" ht="15.75" customHeight="1">
      <c r="B741" s="102"/>
      <c r="C741" s="102"/>
    </row>
    <row r="742" spans="2:3" ht="15.75" customHeight="1">
      <c r="B742" s="102"/>
      <c r="C742" s="102"/>
    </row>
    <row r="743" spans="2:3" ht="15.75" customHeight="1">
      <c r="B743" s="102"/>
      <c r="C743" s="102"/>
    </row>
    <row r="744" spans="2:3" ht="15.75" customHeight="1">
      <c r="B744" s="102"/>
      <c r="C744" s="102"/>
    </row>
    <row r="745" spans="2:3" ht="15.75" customHeight="1">
      <c r="B745" s="102"/>
      <c r="C745" s="102"/>
    </row>
    <row r="746" spans="2:3" ht="15.75" customHeight="1">
      <c r="B746" s="102"/>
      <c r="C746" s="102"/>
    </row>
    <row r="747" spans="2:3" ht="15.75" customHeight="1">
      <c r="B747" s="102"/>
      <c r="C747" s="102"/>
    </row>
    <row r="748" spans="2:3" ht="15.75" customHeight="1">
      <c r="B748" s="102"/>
      <c r="C748" s="102"/>
    </row>
    <row r="749" spans="2:3" ht="15.75" customHeight="1">
      <c r="B749" s="102"/>
      <c r="C749" s="102"/>
    </row>
    <row r="750" spans="2:3" ht="15.75" customHeight="1">
      <c r="B750" s="102"/>
      <c r="C750" s="102"/>
    </row>
    <row r="751" spans="2:3" ht="15.75" customHeight="1">
      <c r="B751" s="102"/>
      <c r="C751" s="102"/>
    </row>
    <row r="752" spans="2:3" ht="15.75" customHeight="1">
      <c r="B752" s="102"/>
      <c r="C752" s="102"/>
    </row>
    <row r="753" spans="2:3" ht="15.75" customHeight="1">
      <c r="B753" s="102"/>
      <c r="C753" s="102"/>
    </row>
    <row r="754" spans="2:3" ht="15.75" customHeight="1">
      <c r="B754" s="102"/>
      <c r="C754" s="102"/>
    </row>
    <row r="755" spans="2:3" ht="15.75" customHeight="1">
      <c r="B755" s="102"/>
      <c r="C755" s="102"/>
    </row>
    <row r="756" spans="2:3" ht="15.75" customHeight="1">
      <c r="B756" s="102"/>
      <c r="C756" s="102"/>
    </row>
    <row r="757" spans="2:3" ht="15.75" customHeight="1">
      <c r="B757" s="102"/>
      <c r="C757" s="102"/>
    </row>
    <row r="758" spans="2:3" ht="15.75" customHeight="1">
      <c r="B758" s="102"/>
      <c r="C758" s="102"/>
    </row>
    <row r="759" spans="2:3" ht="15.75" customHeight="1">
      <c r="B759" s="102"/>
      <c r="C759" s="102"/>
    </row>
    <row r="760" spans="2:3" ht="15.75" customHeight="1">
      <c r="B760" s="102"/>
      <c r="C760" s="102"/>
    </row>
    <row r="761" spans="2:3" ht="15.75" customHeight="1">
      <c r="B761" s="102"/>
      <c r="C761" s="102"/>
    </row>
    <row r="762" spans="2:3" ht="15.75" customHeight="1">
      <c r="B762" s="102"/>
      <c r="C762" s="102"/>
    </row>
    <row r="763" spans="2:3" ht="15.75" customHeight="1">
      <c r="B763" s="102"/>
      <c r="C763" s="102"/>
    </row>
    <row r="764" spans="2:3" ht="15.75" customHeight="1">
      <c r="B764" s="102"/>
      <c r="C764" s="102"/>
    </row>
    <row r="765" spans="2:3" ht="15.75" customHeight="1">
      <c r="B765" s="102"/>
      <c r="C765" s="102"/>
    </row>
    <row r="766" spans="2:3" ht="15.75" customHeight="1">
      <c r="B766" s="102"/>
      <c r="C766" s="102"/>
    </row>
    <row r="767" spans="2:3" ht="15.75" customHeight="1">
      <c r="B767" s="102"/>
      <c r="C767" s="102"/>
    </row>
    <row r="768" spans="2:3" ht="15.75" customHeight="1">
      <c r="B768" s="102"/>
      <c r="C768" s="102"/>
    </row>
    <row r="769" spans="2:3" ht="15.75" customHeight="1">
      <c r="B769" s="102"/>
      <c r="C769" s="102"/>
    </row>
    <row r="770" spans="2:3" ht="15.75" customHeight="1">
      <c r="B770" s="102"/>
      <c r="C770" s="102"/>
    </row>
    <row r="771" spans="2:3" ht="15.75" customHeight="1">
      <c r="B771" s="102"/>
      <c r="C771" s="102"/>
    </row>
    <row r="772" spans="2:3" ht="15.75" customHeight="1">
      <c r="B772" s="102"/>
      <c r="C772" s="102"/>
    </row>
    <row r="773" spans="2:3" ht="15.75" customHeight="1">
      <c r="B773" s="102"/>
      <c r="C773" s="102"/>
    </row>
    <row r="774" spans="2:3" ht="15.75" customHeight="1">
      <c r="B774" s="102"/>
      <c r="C774" s="102"/>
    </row>
    <row r="775" spans="2:3" ht="15.75" customHeight="1">
      <c r="B775" s="102"/>
      <c r="C775" s="102"/>
    </row>
    <row r="776" spans="2:3" ht="15.75" customHeight="1">
      <c r="B776" s="102"/>
      <c r="C776" s="102"/>
    </row>
    <row r="777" spans="2:3" ht="15.75" customHeight="1">
      <c r="B777" s="102"/>
      <c r="C777" s="102"/>
    </row>
    <row r="778" spans="2:3" ht="15.75" customHeight="1">
      <c r="B778" s="102"/>
      <c r="C778" s="102"/>
    </row>
    <row r="779" spans="2:3" ht="15.75" customHeight="1">
      <c r="B779" s="102"/>
      <c r="C779" s="102"/>
    </row>
    <row r="780" spans="2:3" ht="15.75" customHeight="1">
      <c r="B780" s="102"/>
      <c r="C780" s="102"/>
    </row>
    <row r="781" spans="2:3" ht="15.75" customHeight="1">
      <c r="B781" s="102"/>
      <c r="C781" s="102"/>
    </row>
    <row r="782" spans="2:3" ht="15.75" customHeight="1">
      <c r="B782" s="102"/>
      <c r="C782" s="102"/>
    </row>
    <row r="783" spans="2:3" ht="15.75" customHeight="1">
      <c r="B783" s="102"/>
      <c r="C783" s="102"/>
    </row>
    <row r="784" spans="2:3" ht="15.75" customHeight="1">
      <c r="B784" s="102"/>
      <c r="C784" s="102"/>
    </row>
    <row r="785" spans="2:3" ht="15.75" customHeight="1">
      <c r="B785" s="102"/>
      <c r="C785" s="102"/>
    </row>
    <row r="786" spans="2:3" ht="15.75" customHeight="1">
      <c r="B786" s="102"/>
      <c r="C786" s="102"/>
    </row>
    <row r="787" spans="2:3" ht="15.75" customHeight="1">
      <c r="B787" s="102"/>
      <c r="C787" s="102"/>
    </row>
    <row r="788" spans="2:3" ht="15.75" customHeight="1">
      <c r="B788" s="102"/>
      <c r="C788" s="102"/>
    </row>
    <row r="789" spans="2:3" ht="15.75" customHeight="1">
      <c r="B789" s="102"/>
      <c r="C789" s="102"/>
    </row>
    <row r="790" spans="2:3" ht="15.75" customHeight="1">
      <c r="B790" s="102"/>
      <c r="C790" s="102"/>
    </row>
    <row r="791" spans="2:3" ht="15.75" customHeight="1">
      <c r="B791" s="102"/>
      <c r="C791" s="102"/>
    </row>
    <row r="792" spans="2:3" ht="15.75" customHeight="1">
      <c r="B792" s="102"/>
      <c r="C792" s="102"/>
    </row>
    <row r="793" spans="2:3" ht="15.75" customHeight="1">
      <c r="B793" s="102"/>
      <c r="C793" s="102"/>
    </row>
    <row r="794" spans="2:3" ht="15.75" customHeight="1">
      <c r="B794" s="102"/>
      <c r="C794" s="102"/>
    </row>
    <row r="795" spans="2:3" ht="15.75" customHeight="1">
      <c r="B795" s="102"/>
      <c r="C795" s="102"/>
    </row>
    <row r="796" spans="2:3" ht="15.75" customHeight="1">
      <c r="B796" s="102"/>
      <c r="C796" s="102"/>
    </row>
    <row r="797" spans="2:3" ht="15.75" customHeight="1">
      <c r="B797" s="102"/>
      <c r="C797" s="102"/>
    </row>
    <row r="798" spans="2:3" ht="15.75" customHeight="1">
      <c r="B798" s="102"/>
      <c r="C798" s="102"/>
    </row>
    <row r="799" spans="2:3" ht="15.75" customHeight="1">
      <c r="B799" s="102"/>
      <c r="C799" s="102"/>
    </row>
    <row r="800" spans="2:3" ht="15.75" customHeight="1">
      <c r="B800" s="102"/>
      <c r="C800" s="102"/>
    </row>
    <row r="801" spans="2:3" ht="15.75" customHeight="1">
      <c r="B801" s="102"/>
      <c r="C801" s="102"/>
    </row>
    <row r="802" spans="2:3" ht="15.75" customHeight="1">
      <c r="B802" s="102"/>
      <c r="C802" s="102"/>
    </row>
    <row r="803" spans="2:3" ht="15.75" customHeight="1">
      <c r="B803" s="102"/>
      <c r="C803" s="102"/>
    </row>
    <row r="804" spans="2:3" ht="15.75" customHeight="1">
      <c r="B804" s="102"/>
      <c r="C804" s="102"/>
    </row>
    <row r="805" spans="2:3" ht="15.75" customHeight="1">
      <c r="B805" s="102"/>
      <c r="C805" s="102"/>
    </row>
    <row r="806" spans="2:3" ht="15.75" customHeight="1">
      <c r="B806" s="102"/>
      <c r="C806" s="102"/>
    </row>
    <row r="807" spans="2:3" ht="15.75" customHeight="1">
      <c r="B807" s="102"/>
      <c r="C807" s="102"/>
    </row>
    <row r="808" spans="2:3" ht="15.75" customHeight="1">
      <c r="B808" s="102"/>
      <c r="C808" s="102"/>
    </row>
    <row r="809" spans="2:3" ht="15.75" customHeight="1">
      <c r="B809" s="102"/>
      <c r="C809" s="102"/>
    </row>
    <row r="810" spans="2:3" ht="15.75" customHeight="1">
      <c r="B810" s="102"/>
      <c r="C810" s="102"/>
    </row>
    <row r="811" spans="2:3" ht="15.75" customHeight="1">
      <c r="B811" s="102"/>
      <c r="C811" s="102"/>
    </row>
    <row r="812" spans="2:3" ht="15.75" customHeight="1">
      <c r="B812" s="102"/>
      <c r="C812" s="102"/>
    </row>
    <row r="813" spans="2:3" ht="15.75" customHeight="1">
      <c r="B813" s="102"/>
      <c r="C813" s="102"/>
    </row>
    <row r="814" spans="2:3" ht="15.75" customHeight="1">
      <c r="B814" s="102"/>
      <c r="C814" s="102"/>
    </row>
    <row r="815" spans="2:3" ht="15.75" customHeight="1">
      <c r="B815" s="102"/>
      <c r="C815" s="102"/>
    </row>
    <row r="816" spans="2:3" ht="15.75" customHeight="1">
      <c r="B816" s="102"/>
      <c r="C816" s="102"/>
    </row>
    <row r="817" spans="2:3" ht="15.75" customHeight="1">
      <c r="B817" s="102"/>
      <c r="C817" s="102"/>
    </row>
    <row r="818" spans="2:3" ht="15.75" customHeight="1">
      <c r="B818" s="102"/>
      <c r="C818" s="102"/>
    </row>
    <row r="819" spans="2:3" ht="15.75" customHeight="1">
      <c r="B819" s="102"/>
      <c r="C819" s="102"/>
    </row>
    <row r="820" spans="2:3" ht="15.75" customHeight="1">
      <c r="B820" s="102"/>
      <c r="C820" s="102"/>
    </row>
    <row r="821" spans="2:3" ht="15.75" customHeight="1">
      <c r="B821" s="102"/>
      <c r="C821" s="102"/>
    </row>
    <row r="822" spans="2:3" ht="15.75" customHeight="1">
      <c r="B822" s="102"/>
      <c r="C822" s="102"/>
    </row>
    <row r="823" spans="2:3" ht="15.75" customHeight="1">
      <c r="B823" s="102"/>
      <c r="C823" s="102"/>
    </row>
    <row r="824" spans="2:3" ht="15.75" customHeight="1">
      <c r="B824" s="102"/>
      <c r="C824" s="102"/>
    </row>
    <row r="825" spans="2:3" ht="15.75" customHeight="1">
      <c r="B825" s="102"/>
      <c r="C825" s="102"/>
    </row>
    <row r="826" spans="2:3" ht="15.75" customHeight="1">
      <c r="B826" s="102"/>
      <c r="C826" s="102"/>
    </row>
    <row r="827" spans="2:3" ht="15.75" customHeight="1">
      <c r="B827" s="102"/>
      <c r="C827" s="102"/>
    </row>
    <row r="828" spans="2:3" ht="15.75" customHeight="1">
      <c r="B828" s="102"/>
      <c r="C828" s="102"/>
    </row>
    <row r="829" spans="2:3" ht="15.75" customHeight="1">
      <c r="B829" s="102"/>
      <c r="C829" s="102"/>
    </row>
    <row r="830" spans="2:3" ht="15.75" customHeight="1">
      <c r="B830" s="102"/>
      <c r="C830" s="102"/>
    </row>
    <row r="831" spans="2:3" ht="15.75" customHeight="1">
      <c r="B831" s="102"/>
      <c r="C831" s="102"/>
    </row>
    <row r="832" spans="2:3" ht="15.75" customHeight="1">
      <c r="B832" s="102"/>
      <c r="C832" s="102"/>
    </row>
    <row r="833" spans="2:3" ht="15.75" customHeight="1">
      <c r="B833" s="102"/>
      <c r="C833" s="102"/>
    </row>
    <row r="834" spans="2:3" ht="15.75" customHeight="1">
      <c r="B834" s="102"/>
      <c r="C834" s="102"/>
    </row>
    <row r="835" spans="2:3" ht="15.75" customHeight="1">
      <c r="B835" s="102"/>
      <c r="C835" s="102"/>
    </row>
    <row r="836" spans="2:3" ht="15.75" customHeight="1">
      <c r="B836" s="102"/>
      <c r="C836" s="102"/>
    </row>
    <row r="837" spans="2:3" ht="15.75" customHeight="1">
      <c r="B837" s="102"/>
      <c r="C837" s="102"/>
    </row>
    <row r="838" spans="2:3" ht="15.75" customHeight="1">
      <c r="B838" s="102"/>
      <c r="C838" s="102"/>
    </row>
    <row r="839" spans="2:3" ht="15.75" customHeight="1">
      <c r="B839" s="102"/>
      <c r="C839" s="102"/>
    </row>
    <row r="840" spans="2:3" ht="15.75" customHeight="1">
      <c r="B840" s="102"/>
      <c r="C840" s="102"/>
    </row>
    <row r="841" spans="2:3" ht="15.75" customHeight="1">
      <c r="B841" s="102"/>
      <c r="C841" s="102"/>
    </row>
    <row r="842" spans="2:3" ht="15.75" customHeight="1">
      <c r="B842" s="102"/>
      <c r="C842" s="102"/>
    </row>
    <row r="843" spans="2:3" ht="15.75" customHeight="1">
      <c r="B843" s="102"/>
      <c r="C843" s="102"/>
    </row>
    <row r="844" spans="2:3" ht="15.75" customHeight="1">
      <c r="B844" s="102"/>
      <c r="C844" s="102"/>
    </row>
    <row r="845" spans="2:3" ht="15.75" customHeight="1">
      <c r="B845" s="102"/>
      <c r="C845" s="102"/>
    </row>
    <row r="846" spans="2:3" ht="15.75" customHeight="1">
      <c r="B846" s="102"/>
      <c r="C846" s="102"/>
    </row>
    <row r="847" spans="2:3" ht="15.75" customHeight="1">
      <c r="B847" s="102"/>
      <c r="C847" s="102"/>
    </row>
    <row r="848" spans="2:3" ht="15.75" customHeight="1">
      <c r="B848" s="102"/>
      <c r="C848" s="102"/>
    </row>
    <row r="849" spans="2:3" ht="15.75" customHeight="1">
      <c r="B849" s="102"/>
      <c r="C849" s="102"/>
    </row>
    <row r="850" spans="2:3" ht="15.75" customHeight="1">
      <c r="B850" s="102"/>
      <c r="C850" s="102"/>
    </row>
    <row r="851" spans="2:3" ht="15.75" customHeight="1">
      <c r="B851" s="102"/>
      <c r="C851" s="102"/>
    </row>
    <row r="852" spans="2:3" ht="15.75" customHeight="1">
      <c r="B852" s="102"/>
      <c r="C852" s="102"/>
    </row>
    <row r="853" spans="2:3" ht="15.75" customHeight="1">
      <c r="B853" s="102"/>
      <c r="C853" s="102"/>
    </row>
    <row r="854" spans="2:3" ht="15.75" customHeight="1">
      <c r="B854" s="102"/>
      <c r="C854" s="102"/>
    </row>
    <row r="855" spans="2:3" ht="15.75" customHeight="1">
      <c r="B855" s="102"/>
      <c r="C855" s="102"/>
    </row>
    <row r="856" spans="2:3" ht="15.75" customHeight="1">
      <c r="B856" s="102"/>
      <c r="C856" s="102"/>
    </row>
    <row r="857" spans="2:3" ht="15.75" customHeight="1">
      <c r="B857" s="102"/>
      <c r="C857" s="102"/>
    </row>
    <row r="858" spans="2:3" ht="15.75" customHeight="1">
      <c r="B858" s="102"/>
      <c r="C858" s="102"/>
    </row>
    <row r="859" spans="2:3" ht="15.75" customHeight="1">
      <c r="B859" s="102"/>
      <c r="C859" s="102"/>
    </row>
    <row r="860" spans="2:3" ht="15.75" customHeight="1">
      <c r="B860" s="102"/>
      <c r="C860" s="102"/>
    </row>
    <row r="861" spans="2:3" ht="15.75" customHeight="1">
      <c r="B861" s="102"/>
      <c r="C861" s="102"/>
    </row>
    <row r="862" spans="2:3" ht="15.75" customHeight="1">
      <c r="B862" s="102"/>
      <c r="C862" s="102"/>
    </row>
    <row r="863" spans="2:3" ht="15.75" customHeight="1">
      <c r="B863" s="102"/>
      <c r="C863" s="102"/>
    </row>
    <row r="864" spans="2:3" ht="15.75" customHeight="1">
      <c r="B864" s="102"/>
      <c r="C864" s="102"/>
    </row>
    <row r="865" spans="2:3" ht="15.75" customHeight="1">
      <c r="B865" s="102"/>
      <c r="C865" s="102"/>
    </row>
    <row r="866" spans="2:3" ht="15.75" customHeight="1">
      <c r="B866" s="102"/>
      <c r="C866" s="102"/>
    </row>
    <row r="867" spans="2:3" ht="15.75" customHeight="1">
      <c r="B867" s="102"/>
      <c r="C867" s="102"/>
    </row>
    <row r="868" spans="2:3" ht="15.75" customHeight="1">
      <c r="B868" s="102"/>
      <c r="C868" s="102"/>
    </row>
    <row r="869" spans="2:3" ht="15.75" customHeight="1">
      <c r="B869" s="102"/>
      <c r="C869" s="102"/>
    </row>
    <row r="870" spans="2:3" ht="15.75" customHeight="1">
      <c r="B870" s="102"/>
      <c r="C870" s="102"/>
    </row>
    <row r="871" spans="2:3" ht="15.75" customHeight="1">
      <c r="B871" s="102"/>
      <c r="C871" s="102"/>
    </row>
    <row r="872" spans="2:3" ht="15.75" customHeight="1">
      <c r="B872" s="102"/>
      <c r="C872" s="102"/>
    </row>
    <row r="873" spans="2:3" ht="15.75" customHeight="1">
      <c r="B873" s="102"/>
      <c r="C873" s="102"/>
    </row>
    <row r="874" spans="2:3" ht="15.75" customHeight="1">
      <c r="B874" s="102"/>
      <c r="C874" s="102"/>
    </row>
    <row r="875" spans="2:3" ht="15.75" customHeight="1">
      <c r="B875" s="102"/>
      <c r="C875" s="102"/>
    </row>
    <row r="876" spans="2:3" ht="15.75" customHeight="1">
      <c r="B876" s="102"/>
      <c r="C876" s="102"/>
    </row>
    <row r="877" spans="2:3" ht="15.75" customHeight="1">
      <c r="B877" s="102"/>
      <c r="C877" s="102"/>
    </row>
    <row r="878" spans="2:3" ht="15.75" customHeight="1">
      <c r="B878" s="102"/>
      <c r="C878" s="102"/>
    </row>
    <row r="879" spans="2:3" ht="15.75" customHeight="1">
      <c r="B879" s="102"/>
      <c r="C879" s="102"/>
    </row>
    <row r="880" spans="2:3" ht="15.75" customHeight="1">
      <c r="B880" s="102"/>
      <c r="C880" s="102"/>
    </row>
    <row r="881" spans="2:3" ht="15.75" customHeight="1">
      <c r="B881" s="102"/>
      <c r="C881" s="102"/>
    </row>
    <row r="882" spans="2:3" ht="15.75" customHeight="1">
      <c r="B882" s="102"/>
      <c r="C882" s="102"/>
    </row>
    <row r="883" spans="2:3" ht="15.75" customHeight="1">
      <c r="B883" s="102"/>
      <c r="C883" s="102"/>
    </row>
    <row r="884" spans="2:3" ht="15.75" customHeight="1">
      <c r="B884" s="102"/>
      <c r="C884" s="102"/>
    </row>
    <row r="885" spans="2:3" ht="15.75" customHeight="1">
      <c r="B885" s="102"/>
      <c r="C885" s="102"/>
    </row>
    <row r="886" spans="2:3" ht="15.75" customHeight="1">
      <c r="B886" s="102"/>
      <c r="C886" s="102"/>
    </row>
    <row r="887" spans="2:3" ht="15.75" customHeight="1">
      <c r="B887" s="102"/>
      <c r="C887" s="102"/>
    </row>
    <row r="888" spans="2:3" ht="15.75" customHeight="1">
      <c r="B888" s="102"/>
      <c r="C888" s="102"/>
    </row>
    <row r="889" spans="2:3" ht="15.75" customHeight="1">
      <c r="B889" s="102"/>
      <c r="C889" s="102"/>
    </row>
    <row r="890" spans="2:3" ht="15.75" customHeight="1">
      <c r="B890" s="102"/>
      <c r="C890" s="102"/>
    </row>
    <row r="891" spans="2:3" ht="15.75" customHeight="1">
      <c r="B891" s="102"/>
      <c r="C891" s="102"/>
    </row>
    <row r="892" spans="2:3" ht="15.75" customHeight="1">
      <c r="B892" s="102"/>
      <c r="C892" s="102"/>
    </row>
    <row r="893" spans="2:3" ht="15.75" customHeight="1">
      <c r="B893" s="102"/>
      <c r="C893" s="102"/>
    </row>
    <row r="894" spans="2:3" ht="15.75" customHeight="1">
      <c r="B894" s="102"/>
      <c r="C894" s="102"/>
    </row>
    <row r="895" spans="2:3" ht="15.75" customHeight="1">
      <c r="B895" s="102"/>
      <c r="C895" s="102"/>
    </row>
    <row r="896" spans="2:3" ht="15.75" customHeight="1">
      <c r="B896" s="102"/>
      <c r="C896" s="102"/>
    </row>
    <row r="897" spans="2:3" ht="15.75" customHeight="1">
      <c r="B897" s="102"/>
      <c r="C897" s="102"/>
    </row>
    <row r="898" spans="2:3" ht="15.75" customHeight="1">
      <c r="B898" s="102"/>
      <c r="C898" s="102"/>
    </row>
    <row r="899" spans="2:3" ht="15.75" customHeight="1">
      <c r="B899" s="102"/>
      <c r="C899" s="102"/>
    </row>
    <row r="900" spans="2:3" ht="15.75" customHeight="1">
      <c r="B900" s="102"/>
      <c r="C900" s="102"/>
    </row>
    <row r="901" spans="2:3" ht="15.75" customHeight="1">
      <c r="B901" s="102"/>
      <c r="C901" s="102"/>
    </row>
    <row r="902" spans="2:3" ht="15.75" customHeight="1">
      <c r="B902" s="102"/>
      <c r="C902" s="102"/>
    </row>
    <row r="903" spans="2:3" ht="15.75" customHeight="1">
      <c r="B903" s="102"/>
      <c r="C903" s="102"/>
    </row>
    <row r="904" spans="2:3" ht="15.75" customHeight="1">
      <c r="B904" s="102"/>
      <c r="C904" s="102"/>
    </row>
    <row r="905" spans="2:3" ht="15.75" customHeight="1">
      <c r="B905" s="102"/>
      <c r="C905" s="102"/>
    </row>
    <row r="906" spans="2:3" ht="15.75" customHeight="1">
      <c r="B906" s="102"/>
      <c r="C906" s="102"/>
    </row>
    <row r="907" spans="2:3" ht="15.75" customHeight="1">
      <c r="B907" s="102"/>
      <c r="C907" s="102"/>
    </row>
    <row r="908" spans="2:3" ht="15.75" customHeight="1">
      <c r="B908" s="102"/>
      <c r="C908" s="102"/>
    </row>
    <row r="909" spans="2:3" ht="15.75" customHeight="1">
      <c r="B909" s="102"/>
      <c r="C909" s="102"/>
    </row>
    <row r="910" spans="2:3" ht="15.75" customHeight="1">
      <c r="B910" s="102"/>
      <c r="C910" s="102"/>
    </row>
    <row r="911" spans="2:3" ht="15.75" customHeight="1">
      <c r="B911" s="102"/>
      <c r="C911" s="102"/>
    </row>
    <row r="912" spans="2:3" ht="15.75" customHeight="1">
      <c r="B912" s="102"/>
      <c r="C912" s="102"/>
    </row>
    <row r="913" spans="2:3" ht="15.75" customHeight="1">
      <c r="B913" s="102"/>
      <c r="C913" s="102"/>
    </row>
    <row r="914" spans="2:3" ht="15.75" customHeight="1">
      <c r="B914" s="102"/>
      <c r="C914" s="102"/>
    </row>
    <row r="915" spans="2:3" ht="15.75" customHeight="1">
      <c r="B915" s="102"/>
      <c r="C915" s="102"/>
    </row>
    <row r="916" spans="2:3" ht="15.75" customHeight="1">
      <c r="B916" s="102"/>
      <c r="C916" s="102"/>
    </row>
    <row r="917" spans="2:3" ht="15.75" customHeight="1">
      <c r="B917" s="102"/>
      <c r="C917" s="102"/>
    </row>
    <row r="918" spans="2:3" ht="15.75" customHeight="1">
      <c r="B918" s="102"/>
      <c r="C918" s="102"/>
    </row>
    <row r="919" spans="2:3" ht="15.75" customHeight="1">
      <c r="B919" s="102"/>
      <c r="C919" s="102"/>
    </row>
    <row r="920" spans="2:3" ht="15.75" customHeight="1">
      <c r="B920" s="102"/>
      <c r="C920" s="102"/>
    </row>
    <row r="921" spans="2:3" ht="15.75" customHeight="1">
      <c r="B921" s="102"/>
      <c r="C921" s="102"/>
    </row>
    <row r="922" spans="2:3" ht="15.75" customHeight="1">
      <c r="B922" s="102"/>
      <c r="C922" s="102"/>
    </row>
    <row r="923" spans="2:3" ht="15.75" customHeight="1">
      <c r="B923" s="102"/>
      <c r="C923" s="102"/>
    </row>
    <row r="924" spans="2:3" ht="15.75" customHeight="1">
      <c r="B924" s="102"/>
      <c r="C924" s="102"/>
    </row>
    <row r="925" spans="2:3" ht="15.75" customHeight="1">
      <c r="B925" s="102"/>
      <c r="C925" s="102"/>
    </row>
    <row r="926" spans="2:3" ht="15.75" customHeight="1">
      <c r="B926" s="102"/>
      <c r="C926" s="102"/>
    </row>
    <row r="927" spans="2:3" ht="15.75" customHeight="1">
      <c r="B927" s="102"/>
      <c r="C927" s="102"/>
    </row>
    <row r="928" spans="2:3" ht="15.75" customHeight="1">
      <c r="B928" s="102"/>
      <c r="C928" s="102"/>
    </row>
    <row r="929" spans="2:3" ht="15.75" customHeight="1">
      <c r="B929" s="102"/>
      <c r="C929" s="102"/>
    </row>
    <row r="930" spans="2:3" ht="15.75" customHeight="1">
      <c r="B930" s="102"/>
      <c r="C930" s="102"/>
    </row>
    <row r="931" spans="2:3" ht="15.75" customHeight="1">
      <c r="B931" s="102"/>
      <c r="C931" s="102"/>
    </row>
    <row r="932" spans="2:3" ht="15.75" customHeight="1">
      <c r="B932" s="102"/>
      <c r="C932" s="102"/>
    </row>
    <row r="933" spans="2:3" ht="15.75" customHeight="1">
      <c r="B933" s="102"/>
      <c r="C933" s="102"/>
    </row>
    <row r="934" spans="2:3" ht="15.75" customHeight="1">
      <c r="B934" s="102"/>
      <c r="C934" s="102"/>
    </row>
    <row r="935" spans="2:3" ht="15.75" customHeight="1">
      <c r="B935" s="102"/>
      <c r="C935" s="102"/>
    </row>
    <row r="936" spans="2:3" ht="15.75" customHeight="1">
      <c r="B936" s="102"/>
      <c r="C936" s="102"/>
    </row>
    <row r="937" spans="2:3" ht="15.75" customHeight="1">
      <c r="B937" s="102"/>
      <c r="C937" s="102"/>
    </row>
    <row r="938" spans="2:3" ht="15.75" customHeight="1">
      <c r="B938" s="102"/>
      <c r="C938" s="102"/>
    </row>
    <row r="939" spans="2:3" ht="15.75" customHeight="1">
      <c r="B939" s="102"/>
      <c r="C939" s="102"/>
    </row>
    <row r="940" spans="2:3" ht="15.75" customHeight="1">
      <c r="B940" s="102"/>
      <c r="C940" s="102"/>
    </row>
    <row r="941" spans="2:3" ht="15.75" customHeight="1">
      <c r="B941" s="102"/>
      <c r="C941" s="102"/>
    </row>
    <row r="942" spans="2:3" ht="15.75" customHeight="1">
      <c r="B942" s="102"/>
      <c r="C942" s="102"/>
    </row>
    <row r="943" spans="2:3" ht="15.75" customHeight="1">
      <c r="B943" s="102"/>
      <c r="C943" s="102"/>
    </row>
    <row r="944" spans="2:3" ht="15.75" customHeight="1">
      <c r="B944" s="102"/>
      <c r="C944" s="102"/>
    </row>
    <row r="945" spans="2:3" ht="15.75" customHeight="1">
      <c r="B945" s="102"/>
      <c r="C945" s="102"/>
    </row>
    <row r="946" spans="2:3" ht="15.75" customHeight="1">
      <c r="B946" s="102"/>
      <c r="C946" s="102"/>
    </row>
    <row r="947" spans="2:3" ht="15.75" customHeight="1">
      <c r="B947" s="102"/>
      <c r="C947" s="102"/>
    </row>
    <row r="948" spans="2:3" ht="15.75" customHeight="1">
      <c r="B948" s="102"/>
      <c r="C948" s="102"/>
    </row>
    <row r="949" spans="2:3" ht="15.75" customHeight="1">
      <c r="B949" s="102"/>
      <c r="C949" s="102"/>
    </row>
    <row r="950" spans="2:3" ht="15.75" customHeight="1">
      <c r="B950" s="102"/>
      <c r="C950" s="102"/>
    </row>
    <row r="951" spans="2:3" ht="15.75" customHeight="1">
      <c r="B951" s="102"/>
      <c r="C951" s="102"/>
    </row>
    <row r="952" spans="2:3" ht="15.75" customHeight="1">
      <c r="B952" s="102"/>
      <c r="C952" s="102"/>
    </row>
    <row r="953" spans="2:3" ht="15.75" customHeight="1">
      <c r="B953" s="102"/>
      <c r="C953" s="102"/>
    </row>
    <row r="954" spans="2:3" ht="15.75" customHeight="1">
      <c r="B954" s="102"/>
      <c r="C954" s="102"/>
    </row>
    <row r="955" spans="2:3" ht="15.75" customHeight="1">
      <c r="B955" s="102"/>
      <c r="C955" s="102"/>
    </row>
    <row r="956" spans="2:3" ht="15.75" customHeight="1">
      <c r="B956" s="102"/>
      <c r="C956" s="102"/>
    </row>
    <row r="957" spans="2:3" ht="15.75" customHeight="1">
      <c r="B957" s="102"/>
      <c r="C957" s="102"/>
    </row>
    <row r="958" spans="2:3" ht="15.75" customHeight="1">
      <c r="B958" s="102"/>
      <c r="C958" s="102"/>
    </row>
    <row r="959" spans="2:3" ht="15.75" customHeight="1">
      <c r="B959" s="102"/>
      <c r="C959" s="102"/>
    </row>
    <row r="960" spans="2:3" ht="15.75" customHeight="1">
      <c r="B960" s="102"/>
      <c r="C960" s="102"/>
    </row>
    <row r="961" spans="2:3" ht="15.75" customHeight="1">
      <c r="B961" s="102"/>
      <c r="C961" s="102"/>
    </row>
    <row r="962" spans="2:3" ht="15.75" customHeight="1">
      <c r="B962" s="102"/>
      <c r="C962" s="102"/>
    </row>
    <row r="963" spans="2:3" ht="15.75" customHeight="1">
      <c r="B963" s="102"/>
      <c r="C963" s="102"/>
    </row>
    <row r="964" spans="2:3" ht="15.75" customHeight="1">
      <c r="B964" s="102"/>
      <c r="C964" s="102"/>
    </row>
    <row r="965" spans="2:3" ht="15.75" customHeight="1">
      <c r="B965" s="102"/>
      <c r="C965" s="102"/>
    </row>
    <row r="966" spans="2:3" ht="15.75" customHeight="1">
      <c r="B966" s="102"/>
      <c r="C966" s="102"/>
    </row>
    <row r="967" spans="2:3" ht="15.75" customHeight="1">
      <c r="B967" s="102"/>
      <c r="C967" s="102"/>
    </row>
    <row r="968" spans="2:3" ht="15.75" customHeight="1">
      <c r="B968" s="102"/>
      <c r="C968" s="102"/>
    </row>
    <row r="969" spans="2:3" ht="15.75" customHeight="1">
      <c r="B969" s="102"/>
      <c r="C969" s="102"/>
    </row>
    <row r="970" spans="2:3" ht="15.75" customHeight="1">
      <c r="B970" s="102"/>
      <c r="C970" s="102"/>
    </row>
    <row r="971" spans="2:3" ht="15.75" customHeight="1">
      <c r="B971" s="102"/>
      <c r="C971" s="102"/>
    </row>
    <row r="972" spans="2:3" ht="15.75" customHeight="1">
      <c r="B972" s="102"/>
      <c r="C972" s="102"/>
    </row>
    <row r="973" spans="2:3" ht="15.75" customHeight="1">
      <c r="B973" s="102"/>
      <c r="C973" s="102"/>
    </row>
    <row r="974" spans="2:3" ht="15.75" customHeight="1">
      <c r="B974" s="102"/>
      <c r="C974" s="102"/>
    </row>
    <row r="975" spans="2:3" ht="15.75" customHeight="1">
      <c r="B975" s="102"/>
      <c r="C975" s="102"/>
    </row>
    <row r="976" spans="2:3" ht="15.75" customHeight="1">
      <c r="B976" s="102"/>
      <c r="C976" s="102"/>
    </row>
    <row r="977" spans="2:3" ht="15.75" customHeight="1">
      <c r="B977" s="102"/>
      <c r="C977" s="102"/>
    </row>
    <row r="978" spans="2:3" ht="15.75" customHeight="1">
      <c r="B978" s="102"/>
      <c r="C978" s="102"/>
    </row>
    <row r="979" spans="2:3" ht="15.75" customHeight="1">
      <c r="B979" s="102"/>
      <c r="C979" s="102"/>
    </row>
    <row r="980" spans="2:3" ht="15.75" customHeight="1">
      <c r="B980" s="102"/>
      <c r="C980" s="102"/>
    </row>
    <row r="981" spans="2:3" ht="15.75" customHeight="1">
      <c r="B981" s="102"/>
      <c r="C981" s="102"/>
    </row>
    <row r="982" spans="2:3" ht="15.75" customHeight="1">
      <c r="B982" s="102"/>
      <c r="C982" s="102"/>
    </row>
    <row r="983" spans="2:3" ht="15.75" customHeight="1">
      <c r="B983" s="102"/>
      <c r="C983" s="102"/>
    </row>
    <row r="984" spans="2:3" ht="15.75" customHeight="1">
      <c r="B984" s="102"/>
      <c r="C984" s="102"/>
    </row>
    <row r="985" spans="2:3" ht="15.75" customHeight="1">
      <c r="B985" s="102"/>
      <c r="C985" s="102"/>
    </row>
    <row r="986" spans="2:3" ht="15.75" customHeight="1">
      <c r="B986" s="102"/>
      <c r="C986" s="102"/>
    </row>
    <row r="987" spans="2:3" ht="15.75" customHeight="1">
      <c r="B987" s="102"/>
      <c r="C987" s="102"/>
    </row>
    <row r="988" spans="2:3" ht="15.75" customHeight="1">
      <c r="B988" s="102"/>
      <c r="C988" s="102"/>
    </row>
    <row r="989" spans="2:3" ht="15.75" customHeight="1">
      <c r="B989" s="102"/>
      <c r="C989" s="102"/>
    </row>
    <row r="990" spans="2:3" ht="15.75" customHeight="1">
      <c r="B990" s="102"/>
      <c r="C990" s="102"/>
    </row>
    <row r="991" spans="2:3" ht="15.75" customHeight="1">
      <c r="B991" s="102"/>
      <c r="C991" s="102"/>
    </row>
    <row r="992" spans="2:3" ht="15.75" customHeight="1">
      <c r="B992" s="102"/>
      <c r="C992" s="102"/>
    </row>
    <row r="993" spans="2:3" ht="15.75" customHeight="1">
      <c r="B993" s="102"/>
      <c r="C993" s="102"/>
    </row>
    <row r="994" spans="2:3" ht="15.75" customHeight="1">
      <c r="B994" s="102"/>
      <c r="C994" s="102"/>
    </row>
    <row r="995" spans="2:3" ht="15.75" customHeight="1">
      <c r="B995" s="102"/>
      <c r="C995" s="102"/>
    </row>
    <row r="996" spans="2:3" ht="15.75" customHeight="1">
      <c r="B996" s="102"/>
      <c r="C996" s="102"/>
    </row>
    <row r="997" spans="2:3" ht="15.75" customHeight="1">
      <c r="B997" s="102"/>
      <c r="C997" s="102"/>
    </row>
    <row r="998" spans="2:3" ht="15.75" customHeight="1">
      <c r="B998" s="102"/>
      <c r="C998" s="102"/>
    </row>
    <row r="999" spans="2:3" ht="15.75" customHeight="1">
      <c r="B999" s="102"/>
      <c r="C999" s="102"/>
    </row>
    <row r="1000" spans="2:3" ht="15.75" customHeight="1">
      <c r="B1000" s="102"/>
      <c r="C1000" s="102"/>
    </row>
  </sheetData>
  <hyperlinks>
    <hyperlink ref="A5" r:id="rId1" xr:uid="{00000000-0004-0000-0A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2" width="11.5703125" customWidth="1"/>
    <col min="3" max="3" width="86.85546875" customWidth="1"/>
    <col min="4" max="26" width="8.7109375" customWidth="1"/>
  </cols>
  <sheetData>
    <row r="1" spans="1:26" ht="34.5" customHeight="1">
      <c r="A1" s="130" t="s">
        <v>17</v>
      </c>
      <c r="B1" s="115"/>
      <c r="C1" s="115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>
      <c r="A2" s="14"/>
      <c r="B2" s="14"/>
      <c r="C2" s="15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27.75" customHeight="1">
      <c r="A3" s="16" t="s">
        <v>18</v>
      </c>
      <c r="B3" s="16" t="s">
        <v>19</v>
      </c>
      <c r="C3" s="17" t="s">
        <v>20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16" t="s">
        <v>21</v>
      </c>
      <c r="B4" s="16" t="s">
        <v>22</v>
      </c>
      <c r="C4" s="18" t="s">
        <v>23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>
      <c r="A5" s="16" t="s">
        <v>24</v>
      </c>
      <c r="B5" s="16" t="s">
        <v>25</v>
      </c>
      <c r="C5" s="18" t="s">
        <v>26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6" t="s">
        <v>27</v>
      </c>
      <c r="B6" s="16" t="s">
        <v>28</v>
      </c>
      <c r="C6" s="18" t="s">
        <v>29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.75" customHeight="1">
      <c r="A7" s="16" t="s">
        <v>30</v>
      </c>
      <c r="B7" s="16" t="s">
        <v>31</v>
      </c>
      <c r="C7" s="17" t="s">
        <v>32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73.5" customHeight="1">
      <c r="A8" s="16" t="s">
        <v>33</v>
      </c>
      <c r="B8" s="16" t="s">
        <v>34</v>
      </c>
      <c r="C8" s="17" t="s">
        <v>35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>
      <c r="A9" s="14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14"/>
      <c r="B10" s="14"/>
      <c r="C10" s="15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14"/>
      <c r="B11" s="14"/>
      <c r="C11" s="15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14"/>
      <c r="B12" s="14"/>
      <c r="C12" s="15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>
      <c r="A13" s="14"/>
      <c r="B13" s="14"/>
      <c r="C13" s="15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14"/>
      <c r="B14" s="14"/>
      <c r="C14" s="15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>
      <c r="A15" s="14"/>
      <c r="B15" s="14"/>
      <c r="C15" s="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14"/>
      <c r="B16" s="14"/>
      <c r="C16" s="15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4"/>
      <c r="B17" s="14"/>
      <c r="C17" s="15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14"/>
      <c r="B18" s="14"/>
      <c r="C18" s="15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>
      <c r="A19" s="14"/>
      <c r="B19" s="14"/>
      <c r="C19" s="15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>
      <c r="A20" s="14"/>
      <c r="B20" s="14"/>
      <c r="C20" s="15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5.75" customHeight="1">
      <c r="A21" s="14"/>
      <c r="B21" s="14"/>
      <c r="C21" s="15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14"/>
      <c r="B22" s="14"/>
      <c r="C22" s="15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14"/>
      <c r="B23" s="14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14"/>
      <c r="B24" s="14"/>
      <c r="C24" s="1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14"/>
      <c r="B25" s="14"/>
      <c r="C25" s="15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14"/>
      <c r="B26" s="14"/>
      <c r="C26" s="1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14"/>
      <c r="B27" s="14"/>
      <c r="C27" s="1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14"/>
      <c r="B28" s="14"/>
      <c r="C28" s="15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14"/>
      <c r="B29" s="14"/>
      <c r="C29" s="15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14"/>
      <c r="B30" s="14"/>
      <c r="C30" s="15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14"/>
      <c r="B31" s="14"/>
      <c r="C31" s="15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14"/>
      <c r="B32" s="14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4"/>
      <c r="B33" s="14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4"/>
      <c r="B34" s="14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4"/>
      <c r="B35" s="14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4"/>
      <c r="B36" s="14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4"/>
      <c r="B37" s="14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4"/>
      <c r="B38" s="14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4"/>
      <c r="B39" s="14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4"/>
      <c r="B40" s="14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4"/>
      <c r="B41" s="14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4"/>
      <c r="B42" s="14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4"/>
      <c r="B44" s="14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4"/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4"/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4"/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4"/>
      <c r="B48" s="14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4"/>
      <c r="B49" s="14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4"/>
      <c r="B50" s="14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4"/>
      <c r="B51" s="14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4"/>
      <c r="B52" s="14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4"/>
      <c r="B53" s="14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4"/>
      <c r="B54" s="14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/>
      <c r="B55" s="14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4"/>
      <c r="B56" s="14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4"/>
      <c r="B57" s="14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4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/>
      <c r="B59" s="14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4"/>
      <c r="B60" s="14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4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4"/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4"/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4"/>
      <c r="B64" s="14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4"/>
      <c r="B66" s="14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4"/>
      <c r="B68" s="14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5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5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5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5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5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5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5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5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5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5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5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5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5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5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5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5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5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5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5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5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5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5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5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5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5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5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5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5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5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5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5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5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5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5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5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5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5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5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5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5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5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5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5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5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5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5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5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5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5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5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5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5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5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5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5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5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5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5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5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5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5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5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5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5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5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5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5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5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5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5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5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5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5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5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5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5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5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5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5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5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5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5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5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5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5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5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5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5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5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5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5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5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5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5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5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5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5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5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5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5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5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5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5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5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5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5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5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5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5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5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5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5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5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5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5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5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5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5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5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5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5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5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5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5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5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5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5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5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5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5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5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5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5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5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5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5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5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5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5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5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5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5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5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5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5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5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5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5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5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5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5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5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5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5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5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5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5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5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5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5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5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5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5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5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5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5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5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5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5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5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5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5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5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5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5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5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5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5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5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5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5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5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5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5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5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5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5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5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5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5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5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5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5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5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5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5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5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5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5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5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5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5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5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5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5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5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5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5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5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5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5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5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5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5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5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5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5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5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5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5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5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5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5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5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5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5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5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5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5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5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5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5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5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5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5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5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5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5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5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5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5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5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5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5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5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5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5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5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5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5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5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5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5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5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5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5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5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5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5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5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5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5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5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5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5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5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5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5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5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5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5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5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5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5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5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5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5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5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5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5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5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5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5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5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5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5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5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5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5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5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5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5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5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5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5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5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5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5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5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5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5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5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5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5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5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5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5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5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5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5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5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5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5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5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5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5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5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5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5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5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5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5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5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5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5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5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5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5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5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5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5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5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5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5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5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5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5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5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5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5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5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5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5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5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5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5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5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5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5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5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5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5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5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5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5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5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5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5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5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5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5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5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5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5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5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5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5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5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5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5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5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5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5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5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5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5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5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5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5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5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5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5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5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5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5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5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5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5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5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5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5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5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5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5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5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5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5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5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5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5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5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5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5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5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5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5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5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5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5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5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5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5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5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5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5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5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5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5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5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5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5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5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5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5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5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5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5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5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5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5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5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5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5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5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5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5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5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5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5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5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5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5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5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5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5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5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5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5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5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5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5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5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5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5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5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5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5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5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5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5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5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5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5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5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5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5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5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5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5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5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5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5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5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5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5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5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5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5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5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5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5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5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5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5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5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5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5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5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5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5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5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5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5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5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5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5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5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5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5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5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5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5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5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5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5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5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5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5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5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5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5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5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5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5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5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5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5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5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5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5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5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5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5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5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5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5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5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5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5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5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5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5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5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5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5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5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5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5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5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5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5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5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5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5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5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5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5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5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5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5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5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5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5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5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5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5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5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5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5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5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5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5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5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5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5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5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5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5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5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5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5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5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5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5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5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5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5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5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5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5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5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5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5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5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5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5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5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5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5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5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5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5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5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5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5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5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5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5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5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5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5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5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5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5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5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5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5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5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5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5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5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5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5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5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5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5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5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5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5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5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5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5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5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5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5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5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5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5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5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5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5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5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5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5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5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5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5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5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5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5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5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5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5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5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5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5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5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5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5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5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5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5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5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5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5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5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5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5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5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5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5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5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5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5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5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5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5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5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5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5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5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5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5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5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5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5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5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5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5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5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5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5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5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5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5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5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5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5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5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5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5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5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5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5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5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5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5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5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5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5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5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5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5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5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5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5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5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5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5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5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5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5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5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5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5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5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5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5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5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5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5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5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5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5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5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5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5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5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5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5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5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5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5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5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5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5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5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5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5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5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5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5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5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5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5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5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5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5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5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5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5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5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5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5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5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5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5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5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5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5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5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5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5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5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5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5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5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5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5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5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5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5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5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5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5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5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5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5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5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5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5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5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5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5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5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5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5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5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5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5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5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5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5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5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5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5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5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5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5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5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5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5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5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5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5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5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5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5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5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5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5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5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5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5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5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5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5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5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5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5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5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5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5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5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5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5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5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5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5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5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5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5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5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5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5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5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5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5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5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5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5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5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5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5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5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5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5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5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5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5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5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5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5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5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5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5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5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5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5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5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5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5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5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5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5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5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5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5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5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5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5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5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5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5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5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5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5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5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5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5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5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5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5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5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5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5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5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5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5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5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5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5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5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5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5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5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5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5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5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5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5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5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5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5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5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5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5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5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5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5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5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5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5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1">
    <mergeCell ref="A1:C1"/>
  </mergeCells>
  <pageMargins left="0.31496062992125978" right="0.31496062992125978" top="0.55118110236220474" bottom="0.35433070866141742" header="0" footer="0"/>
  <pageSetup paperSize="9" fitToHeight="0" orientation="portrait"/>
  <headerFooter>
    <oddHeader>&amp;RОтчет о финансовом обеспечении программы развития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workbookViewId="0"/>
  </sheetViews>
  <sheetFormatPr defaultColWidth="14.42578125" defaultRowHeight="15" customHeight="1"/>
  <cols>
    <col min="1" max="1" width="8.7109375" customWidth="1"/>
    <col min="2" max="2" width="50.85546875" customWidth="1"/>
    <col min="3" max="26" width="8.7109375" customWidth="1"/>
  </cols>
  <sheetData>
    <row r="1" spans="1:2">
      <c r="A1" s="19">
        <v>200</v>
      </c>
      <c r="B1" s="20" t="s">
        <v>36</v>
      </c>
    </row>
    <row r="2" spans="1:2">
      <c r="A2" s="19">
        <v>210</v>
      </c>
      <c r="B2" s="20" t="s">
        <v>37</v>
      </c>
    </row>
    <row r="3" spans="1:2">
      <c r="A3" s="19">
        <v>211</v>
      </c>
      <c r="B3" s="20" t="s">
        <v>38</v>
      </c>
    </row>
    <row r="4" spans="1:2">
      <c r="A4" s="19">
        <v>212</v>
      </c>
      <c r="B4" s="20" t="s">
        <v>39</v>
      </c>
    </row>
    <row r="5" spans="1:2">
      <c r="A5" s="19">
        <v>213</v>
      </c>
      <c r="B5" s="20" t="s">
        <v>40</v>
      </c>
    </row>
    <row r="6" spans="1:2">
      <c r="A6" s="19">
        <v>214</v>
      </c>
      <c r="B6" s="20" t="s">
        <v>41</v>
      </c>
    </row>
    <row r="7" spans="1:2">
      <c r="A7" s="19">
        <v>220</v>
      </c>
      <c r="B7" s="20" t="s">
        <v>42</v>
      </c>
    </row>
    <row r="8" spans="1:2">
      <c r="A8" s="19">
        <v>221</v>
      </c>
      <c r="B8" s="20" t="s">
        <v>43</v>
      </c>
    </row>
    <row r="9" spans="1:2">
      <c r="A9" s="19">
        <v>222</v>
      </c>
      <c r="B9" s="20" t="s">
        <v>44</v>
      </c>
    </row>
    <row r="10" spans="1:2">
      <c r="A10" s="19">
        <v>223</v>
      </c>
      <c r="B10" s="20" t="s">
        <v>45</v>
      </c>
    </row>
    <row r="11" spans="1:2" ht="20.25" customHeight="1">
      <c r="A11" s="19">
        <v>224</v>
      </c>
      <c r="B11" s="20" t="s">
        <v>46</v>
      </c>
    </row>
    <row r="12" spans="1:2">
      <c r="A12" s="19">
        <v>225</v>
      </c>
      <c r="B12" s="20" t="s">
        <v>47</v>
      </c>
    </row>
    <row r="13" spans="1:2">
      <c r="A13" s="19">
        <v>226</v>
      </c>
      <c r="B13" s="20" t="s">
        <v>48</v>
      </c>
    </row>
    <row r="14" spans="1:2">
      <c r="A14" s="19">
        <v>227</v>
      </c>
      <c r="B14" s="20" t="s">
        <v>49</v>
      </c>
    </row>
    <row r="15" spans="1:2">
      <c r="A15" s="19">
        <v>228</v>
      </c>
      <c r="B15" s="20" t="s">
        <v>50</v>
      </c>
    </row>
    <row r="16" spans="1:2" ht="20.25" customHeight="1">
      <c r="A16" s="19">
        <v>229</v>
      </c>
      <c r="B16" s="20" t="s">
        <v>51</v>
      </c>
    </row>
    <row r="17" spans="1:2">
      <c r="A17" s="19">
        <v>230</v>
      </c>
      <c r="B17" s="20" t="s">
        <v>52</v>
      </c>
    </row>
    <row r="18" spans="1:2">
      <c r="A18" s="19">
        <v>231</v>
      </c>
      <c r="B18" s="20" t="s">
        <v>53</v>
      </c>
    </row>
    <row r="19" spans="1:2">
      <c r="A19" s="19">
        <v>232</v>
      </c>
      <c r="B19" s="20" t="s">
        <v>54</v>
      </c>
    </row>
    <row r="20" spans="1:2">
      <c r="A20" s="19">
        <v>233</v>
      </c>
      <c r="B20" s="20" t="s">
        <v>55</v>
      </c>
    </row>
    <row r="21" spans="1:2" ht="15.75" customHeight="1">
      <c r="A21" s="19">
        <v>234</v>
      </c>
      <c r="B21" s="20" t="s">
        <v>56</v>
      </c>
    </row>
    <row r="22" spans="1:2" ht="15.75" customHeight="1">
      <c r="A22" s="19">
        <v>240</v>
      </c>
      <c r="B22" s="20" t="s">
        <v>57</v>
      </c>
    </row>
    <row r="23" spans="1:2" ht="20.25" customHeight="1">
      <c r="A23" s="19">
        <v>241</v>
      </c>
      <c r="B23" s="20" t="s">
        <v>58</v>
      </c>
    </row>
    <row r="24" spans="1:2" ht="20.25" customHeight="1">
      <c r="A24" s="19">
        <v>242</v>
      </c>
      <c r="B24" s="20" t="s">
        <v>59</v>
      </c>
    </row>
    <row r="25" spans="1:2" ht="20.25" customHeight="1">
      <c r="A25" s="19">
        <v>243</v>
      </c>
      <c r="B25" s="20" t="s">
        <v>60</v>
      </c>
    </row>
    <row r="26" spans="1:2" ht="20.25" customHeight="1">
      <c r="A26" s="19">
        <v>244</v>
      </c>
      <c r="B26" s="20" t="s">
        <v>61</v>
      </c>
    </row>
    <row r="27" spans="1:2" ht="20.25" customHeight="1">
      <c r="A27" s="19">
        <v>245</v>
      </c>
      <c r="B27" s="20" t="s">
        <v>62</v>
      </c>
    </row>
    <row r="28" spans="1:2" ht="20.25" customHeight="1">
      <c r="A28" s="19">
        <v>246</v>
      </c>
      <c r="B28" s="20" t="s">
        <v>63</v>
      </c>
    </row>
    <row r="29" spans="1:2" ht="20.25" customHeight="1">
      <c r="A29" s="19">
        <v>247</v>
      </c>
      <c r="B29" s="20" t="s">
        <v>64</v>
      </c>
    </row>
    <row r="30" spans="1:2" ht="20.25" customHeight="1">
      <c r="A30" s="19">
        <v>248</v>
      </c>
      <c r="B30" s="20" t="s">
        <v>65</v>
      </c>
    </row>
    <row r="31" spans="1:2" ht="20.25" customHeight="1">
      <c r="A31" s="19">
        <v>249</v>
      </c>
      <c r="B31" s="20" t="s">
        <v>66</v>
      </c>
    </row>
    <row r="32" spans="1:2" ht="20.25" customHeight="1">
      <c r="A32" s="19" t="s">
        <v>67</v>
      </c>
      <c r="B32" s="20" t="s">
        <v>68</v>
      </c>
    </row>
    <row r="33" spans="1:2" ht="20.25" customHeight="1">
      <c r="A33" s="19" t="s">
        <v>69</v>
      </c>
      <c r="B33" s="20" t="s">
        <v>70</v>
      </c>
    </row>
    <row r="34" spans="1:2" ht="15.75" customHeight="1">
      <c r="A34" s="19">
        <v>250</v>
      </c>
      <c r="B34" s="20" t="s">
        <v>71</v>
      </c>
    </row>
    <row r="35" spans="1:2" ht="20.25" customHeight="1">
      <c r="A35" s="19">
        <v>251</v>
      </c>
      <c r="B35" s="20" t="s">
        <v>72</v>
      </c>
    </row>
    <row r="36" spans="1:2" ht="20.25" customHeight="1">
      <c r="A36" s="19">
        <v>252</v>
      </c>
      <c r="B36" s="20" t="s">
        <v>73</v>
      </c>
    </row>
    <row r="37" spans="1:2" ht="15.75" customHeight="1">
      <c r="A37" s="19">
        <v>253</v>
      </c>
      <c r="B37" s="20" t="s">
        <v>74</v>
      </c>
    </row>
    <row r="38" spans="1:2" ht="20.25" customHeight="1">
      <c r="A38" s="19">
        <v>254</v>
      </c>
      <c r="B38" s="20" t="s">
        <v>75</v>
      </c>
    </row>
    <row r="39" spans="1:2" ht="20.25" customHeight="1">
      <c r="A39" s="19">
        <v>255</v>
      </c>
      <c r="B39" s="20" t="s">
        <v>76</v>
      </c>
    </row>
    <row r="40" spans="1:2" ht="15.75" customHeight="1">
      <c r="A40" s="19">
        <v>256</v>
      </c>
      <c r="B40" s="20" t="s">
        <v>77</v>
      </c>
    </row>
    <row r="41" spans="1:2" ht="15.75" customHeight="1">
      <c r="A41" s="19">
        <v>260</v>
      </c>
      <c r="B41" s="20" t="s">
        <v>78</v>
      </c>
    </row>
    <row r="42" spans="1:2" ht="20.25" customHeight="1">
      <c r="A42" s="19">
        <v>261</v>
      </c>
      <c r="B42" s="20" t="s">
        <v>79</v>
      </c>
    </row>
    <row r="43" spans="1:2" ht="15.75" customHeight="1">
      <c r="A43" s="19">
        <v>262</v>
      </c>
      <c r="B43" s="20" t="s">
        <v>80</v>
      </c>
    </row>
    <row r="44" spans="1:2" ht="15.75" customHeight="1">
      <c r="A44" s="19">
        <v>263</v>
      </c>
      <c r="B44" s="20" t="s">
        <v>81</v>
      </c>
    </row>
    <row r="45" spans="1:2" ht="20.25" customHeight="1">
      <c r="A45" s="19">
        <v>264</v>
      </c>
      <c r="B45" s="20" t="s">
        <v>82</v>
      </c>
    </row>
    <row r="46" spans="1:2" ht="20.25" customHeight="1">
      <c r="A46" s="19">
        <v>265</v>
      </c>
      <c r="B46" s="20" t="s">
        <v>83</v>
      </c>
    </row>
    <row r="47" spans="1:2" ht="15.75" customHeight="1">
      <c r="A47" s="19">
        <v>266</v>
      </c>
      <c r="B47" s="20" t="s">
        <v>84</v>
      </c>
    </row>
    <row r="48" spans="1:2" ht="15.75" customHeight="1">
      <c r="A48" s="19">
        <v>267</v>
      </c>
      <c r="B48" s="20" t="s">
        <v>85</v>
      </c>
    </row>
    <row r="49" spans="1:2" ht="15.75" customHeight="1">
      <c r="A49" s="19">
        <v>270</v>
      </c>
      <c r="B49" s="20" t="s">
        <v>86</v>
      </c>
    </row>
    <row r="50" spans="1:2" ht="15.75" customHeight="1">
      <c r="A50" s="19">
        <v>271</v>
      </c>
      <c r="B50" s="20" t="s">
        <v>87</v>
      </c>
    </row>
    <row r="51" spans="1:2" ht="15.75" customHeight="1">
      <c r="A51" s="19">
        <v>272</v>
      </c>
      <c r="B51" s="20" t="s">
        <v>88</v>
      </c>
    </row>
    <row r="52" spans="1:2" ht="15.75" customHeight="1">
      <c r="A52" s="19">
        <v>273</v>
      </c>
      <c r="B52" s="20" t="s">
        <v>89</v>
      </c>
    </row>
    <row r="53" spans="1:2" ht="15.75" customHeight="1">
      <c r="A53" s="19">
        <v>274</v>
      </c>
      <c r="B53" s="20" t="s">
        <v>90</v>
      </c>
    </row>
    <row r="54" spans="1:2" ht="15.75" customHeight="1">
      <c r="A54" s="19">
        <v>280</v>
      </c>
      <c r="B54" s="20" t="s">
        <v>91</v>
      </c>
    </row>
    <row r="55" spans="1:2" ht="20.25" customHeight="1">
      <c r="A55" s="19">
        <v>281</v>
      </c>
      <c r="B55" s="20" t="s">
        <v>92</v>
      </c>
    </row>
    <row r="56" spans="1:2" ht="20.25" customHeight="1">
      <c r="A56" s="19">
        <v>282</v>
      </c>
      <c r="B56" s="20" t="s">
        <v>93</v>
      </c>
    </row>
    <row r="57" spans="1:2" ht="30" customHeight="1">
      <c r="A57" s="19">
        <v>283</v>
      </c>
      <c r="B57" s="20" t="s">
        <v>94</v>
      </c>
    </row>
    <row r="58" spans="1:2" ht="20.25" customHeight="1">
      <c r="A58" s="19">
        <v>284</v>
      </c>
      <c r="B58" s="20" t="s">
        <v>95</v>
      </c>
    </row>
    <row r="59" spans="1:2" ht="30" customHeight="1">
      <c r="A59" s="19">
        <v>285</v>
      </c>
      <c r="B59" s="20" t="s">
        <v>96</v>
      </c>
    </row>
    <row r="60" spans="1:2" ht="20.25" customHeight="1">
      <c r="A60" s="19">
        <v>286</v>
      </c>
      <c r="B60" s="20" t="s">
        <v>97</v>
      </c>
    </row>
    <row r="61" spans="1:2" ht="15.75" customHeight="1">
      <c r="A61" s="19">
        <v>290</v>
      </c>
      <c r="B61" s="20" t="s">
        <v>98</v>
      </c>
    </row>
    <row r="62" spans="1:2" ht="15.75" customHeight="1">
      <c r="A62" s="19">
        <v>291</v>
      </c>
      <c r="B62" s="20" t="s">
        <v>99</v>
      </c>
    </row>
    <row r="63" spans="1:2" ht="20.25" customHeight="1">
      <c r="A63" s="19">
        <v>292</v>
      </c>
      <c r="B63" s="20" t="s">
        <v>100</v>
      </c>
    </row>
    <row r="64" spans="1:2" ht="20.25" customHeight="1">
      <c r="A64" s="19">
        <v>293</v>
      </c>
      <c r="B64" s="20" t="s">
        <v>101</v>
      </c>
    </row>
    <row r="65" spans="1:2" ht="15.75" customHeight="1">
      <c r="A65" s="19">
        <v>294</v>
      </c>
      <c r="B65" s="20" t="s">
        <v>102</v>
      </c>
    </row>
    <row r="66" spans="1:2" ht="15.75" customHeight="1">
      <c r="A66" s="19">
        <v>295</v>
      </c>
      <c r="B66" s="20" t="s">
        <v>103</v>
      </c>
    </row>
    <row r="67" spans="1:2" ht="15.75" customHeight="1">
      <c r="A67" s="19">
        <v>296</v>
      </c>
      <c r="B67" s="20" t="s">
        <v>104</v>
      </c>
    </row>
    <row r="68" spans="1:2" ht="15.75" customHeight="1">
      <c r="A68" s="19">
        <v>297</v>
      </c>
      <c r="B68" s="20" t="s">
        <v>105</v>
      </c>
    </row>
    <row r="69" spans="1:2" ht="15.75" customHeight="1">
      <c r="A69" s="19">
        <v>298</v>
      </c>
      <c r="B69" s="20" t="s">
        <v>106</v>
      </c>
    </row>
    <row r="70" spans="1:2" ht="15.75" customHeight="1">
      <c r="A70" s="19">
        <v>299</v>
      </c>
      <c r="B70" s="20" t="s">
        <v>107</v>
      </c>
    </row>
    <row r="71" spans="1:2" ht="20.25" customHeight="1">
      <c r="A71" s="19" t="s">
        <v>108</v>
      </c>
      <c r="B71" s="20" t="s">
        <v>109</v>
      </c>
    </row>
    <row r="72" spans="1:2" ht="15.75" customHeight="1">
      <c r="A72" s="19">
        <v>300</v>
      </c>
      <c r="B72" s="20" t="s">
        <v>110</v>
      </c>
    </row>
    <row r="73" spans="1:2" ht="15.75" customHeight="1">
      <c r="A73" s="19">
        <v>310</v>
      </c>
      <c r="B73" s="20" t="s">
        <v>111</v>
      </c>
    </row>
    <row r="74" spans="1:2" ht="15.75" customHeight="1">
      <c r="A74" s="19">
        <v>320</v>
      </c>
      <c r="B74" s="20" t="s">
        <v>112</v>
      </c>
    </row>
    <row r="75" spans="1:2" ht="15.75" customHeight="1">
      <c r="A75" s="19">
        <v>330</v>
      </c>
      <c r="B75" s="20" t="s">
        <v>113</v>
      </c>
    </row>
    <row r="76" spans="1:2" ht="15.75" customHeight="1">
      <c r="A76" s="19">
        <v>340</v>
      </c>
      <c r="B76" s="20" t="s">
        <v>114</v>
      </c>
    </row>
    <row r="77" spans="1:2" ht="20.25" customHeight="1">
      <c r="A77" s="19">
        <v>341</v>
      </c>
      <c r="B77" s="20" t="s">
        <v>115</v>
      </c>
    </row>
    <row r="78" spans="1:2" ht="15.75" customHeight="1">
      <c r="A78" s="19">
        <v>342</v>
      </c>
      <c r="B78" s="20" t="s">
        <v>116</v>
      </c>
    </row>
    <row r="79" spans="1:2" ht="15.75" customHeight="1">
      <c r="A79" s="19">
        <v>343</v>
      </c>
      <c r="B79" s="20" t="s">
        <v>117</v>
      </c>
    </row>
    <row r="80" spans="1:2" ht="15.75" customHeight="1">
      <c r="A80" s="19">
        <v>344</v>
      </c>
      <c r="B80" s="20" t="s">
        <v>118</v>
      </c>
    </row>
    <row r="81" spans="1:2" ht="15.75" customHeight="1">
      <c r="A81" s="19">
        <v>345</v>
      </c>
      <c r="B81" s="20" t="s">
        <v>119</v>
      </c>
    </row>
    <row r="82" spans="1:2" ht="15.75" customHeight="1">
      <c r="A82" s="19">
        <v>346</v>
      </c>
      <c r="B82" s="20" t="s">
        <v>120</v>
      </c>
    </row>
    <row r="83" spans="1:2" ht="15.75" customHeight="1">
      <c r="A83" s="19">
        <v>347</v>
      </c>
      <c r="B83" s="20" t="s">
        <v>121</v>
      </c>
    </row>
    <row r="84" spans="1:2" ht="15.75" customHeight="1">
      <c r="A84" s="19">
        <v>349</v>
      </c>
      <c r="B84" s="20" t="s">
        <v>122</v>
      </c>
    </row>
    <row r="85" spans="1:2" ht="15.75" customHeight="1">
      <c r="A85" s="19">
        <v>350</v>
      </c>
      <c r="B85" s="20" t="s">
        <v>123</v>
      </c>
    </row>
    <row r="86" spans="1:2" ht="15.75" customHeight="1">
      <c r="A86" s="19">
        <v>351</v>
      </c>
      <c r="B86" s="20" t="s">
        <v>124</v>
      </c>
    </row>
    <row r="87" spans="1:2" ht="20.25" customHeight="1">
      <c r="A87" s="19">
        <v>352</v>
      </c>
      <c r="B87" s="20" t="s">
        <v>125</v>
      </c>
    </row>
    <row r="88" spans="1:2" ht="20.25" customHeight="1">
      <c r="A88" s="19">
        <v>353</v>
      </c>
      <c r="B88" s="20" t="s">
        <v>126</v>
      </c>
    </row>
    <row r="89" spans="1:2" ht="15.75" customHeight="1">
      <c r="A89" s="19">
        <v>360</v>
      </c>
      <c r="B89" s="20" t="s">
        <v>127</v>
      </c>
    </row>
    <row r="90" spans="1:2" ht="15.75" customHeight="1"/>
    <row r="91" spans="1:2" ht="15.75" customHeight="1"/>
    <row r="92" spans="1:2" ht="15.75" customHeight="1"/>
    <row r="93" spans="1:2" ht="15.75" customHeight="1"/>
    <row r="94" spans="1:2" ht="15.75" customHeight="1"/>
    <row r="95" spans="1:2" ht="15.75" customHeight="1"/>
    <row r="96" spans="1:2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A1" r:id="rId1" location="block_1010" display="https://base.garant.ru/71835192/794717a23053a7f2fc18d9c05c1440ae/ - block_1010" xr:uid="{00000000-0004-0000-0200-000000000000}"/>
    <hyperlink ref="A2" r:id="rId2" location="block_10101" display="https://base.garant.ru/71835192/794717a23053a7f2fc18d9c05c1440ae/ - block_10101" xr:uid="{00000000-0004-0000-0200-000001000000}"/>
    <hyperlink ref="A3" r:id="rId3" location="block_11011" display="https://base.garant.ru/71835192/794717a23053a7f2fc18d9c05c1440ae/ - block_11011" xr:uid="{00000000-0004-0000-0200-000002000000}"/>
    <hyperlink ref="A4" r:id="rId4" location="block_11012" display="https://base.garant.ru/71835192/794717a23053a7f2fc18d9c05c1440ae/ - block_11012" xr:uid="{00000000-0004-0000-0200-000003000000}"/>
    <hyperlink ref="A5" r:id="rId5" location="block_11013" display="https://base.garant.ru/71835192/794717a23053a7f2fc18d9c05c1440ae/ - block_11013" xr:uid="{00000000-0004-0000-0200-000004000000}"/>
    <hyperlink ref="A6" r:id="rId6" location="block_11014" display="https://base.garant.ru/71835192/794717a23053a7f2fc18d9c05c1440ae/ - block_11014" xr:uid="{00000000-0004-0000-0200-000005000000}"/>
    <hyperlink ref="A7" r:id="rId7" location="block_10102" display="https://base.garant.ru/71835192/794717a23053a7f2fc18d9c05c1440ae/ - block_10102" xr:uid="{00000000-0004-0000-0200-000006000000}"/>
    <hyperlink ref="A8" r:id="rId8" location="block_11021" display="https://base.garant.ru/71835192/794717a23053a7f2fc18d9c05c1440ae/ - block_11021" xr:uid="{00000000-0004-0000-0200-000007000000}"/>
    <hyperlink ref="A9" r:id="rId9" location="block_11022" display="https://base.garant.ru/71835192/794717a23053a7f2fc18d9c05c1440ae/ - block_11022" xr:uid="{00000000-0004-0000-0200-000008000000}"/>
    <hyperlink ref="A10" r:id="rId10" location="block_11023" display="https://base.garant.ru/71835192/794717a23053a7f2fc18d9c05c1440ae/ - block_11023" xr:uid="{00000000-0004-0000-0200-000009000000}"/>
    <hyperlink ref="A11" r:id="rId11" location="block_11024" display="https://base.garant.ru/71835192/794717a23053a7f2fc18d9c05c1440ae/ - block_11024" xr:uid="{00000000-0004-0000-0200-00000A000000}"/>
    <hyperlink ref="A12" r:id="rId12" location="block_11025" display="https://base.garant.ru/71835192/794717a23053a7f2fc18d9c05c1440ae/ - block_11025" xr:uid="{00000000-0004-0000-0200-00000B000000}"/>
    <hyperlink ref="A13" r:id="rId13" location="block_11026" display="https://base.garant.ru/71835192/794717a23053a7f2fc18d9c05c1440ae/ - block_11026" xr:uid="{00000000-0004-0000-0200-00000C000000}"/>
    <hyperlink ref="A14" r:id="rId14" location="block_11027" display="https://base.garant.ru/71835192/794717a23053a7f2fc18d9c05c1440ae/ - block_11027" xr:uid="{00000000-0004-0000-0200-00000D000000}"/>
    <hyperlink ref="A15" r:id="rId15" location="block_11028" display="https://base.garant.ru/71835192/794717a23053a7f2fc18d9c05c1440ae/ - block_11028" xr:uid="{00000000-0004-0000-0200-00000E000000}"/>
    <hyperlink ref="A16" r:id="rId16" location="block_11029" display="https://base.garant.ru/71835192/794717a23053a7f2fc18d9c05c1440ae/ - block_11029" xr:uid="{00000000-0004-0000-0200-00000F000000}"/>
    <hyperlink ref="A17" r:id="rId17" location="block_1103" display="https://base.garant.ru/71835192/794717a23053a7f2fc18d9c05c1440ae/ - block_1103" xr:uid="{00000000-0004-0000-0200-000010000000}"/>
    <hyperlink ref="A18" r:id="rId18" location="block_11031" display="https://base.garant.ru/71835192/794717a23053a7f2fc18d9c05c1440ae/ - block_11031" xr:uid="{00000000-0004-0000-0200-000011000000}"/>
    <hyperlink ref="A19" r:id="rId19" location="block_11032" display="https://base.garant.ru/71835192/794717a23053a7f2fc18d9c05c1440ae/ - block_11032" xr:uid="{00000000-0004-0000-0200-000012000000}"/>
    <hyperlink ref="A20" r:id="rId20" location="block_11033" display="https://base.garant.ru/71835192/794717a23053a7f2fc18d9c05c1440ae/ - block_11033" xr:uid="{00000000-0004-0000-0200-000013000000}"/>
    <hyperlink ref="A21" r:id="rId21" location="block_110034" display="https://base.garant.ru/71835192/794717a23053a7f2fc18d9c05c1440ae/ - block_110034" xr:uid="{00000000-0004-0000-0200-000014000000}"/>
    <hyperlink ref="A22" r:id="rId22" location="block_1104" display="https://base.garant.ru/71835192/794717a23053a7f2fc18d9c05c1440ae/ - block_1104" xr:uid="{00000000-0004-0000-0200-000015000000}"/>
    <hyperlink ref="A23" r:id="rId23" location="block_11041" display="https://base.garant.ru/71835192/794717a23053a7f2fc18d9c05c1440ae/ - block_11041" xr:uid="{00000000-0004-0000-0200-000016000000}"/>
    <hyperlink ref="A24" r:id="rId24" location="block_11042" display="https://base.garant.ru/71835192/794717a23053a7f2fc18d9c05c1440ae/ - block_11042" xr:uid="{00000000-0004-0000-0200-000017000000}"/>
    <hyperlink ref="A25" r:id="rId25" location="block_11043" display="https://base.garant.ru/71835192/794717a23053a7f2fc18d9c05c1440ae/ - block_11043" xr:uid="{00000000-0004-0000-0200-000018000000}"/>
    <hyperlink ref="A26" r:id="rId26" location="block_11044" display="https://base.garant.ru/71835192/794717a23053a7f2fc18d9c05c1440ae/ - block_11044" xr:uid="{00000000-0004-0000-0200-000019000000}"/>
    <hyperlink ref="A27" r:id="rId27" location="block_11045" display="https://base.garant.ru/71835192/794717a23053a7f2fc18d9c05c1440ae/ - block_11045" xr:uid="{00000000-0004-0000-0200-00001A000000}"/>
    <hyperlink ref="A28" r:id="rId28" location="block_11046" display="https://base.garant.ru/71835192/794717a23053a7f2fc18d9c05c1440ae/ - block_11046" xr:uid="{00000000-0004-0000-0200-00001B000000}"/>
    <hyperlink ref="A29" r:id="rId29" location="block_11047" display="https://base.garant.ru/71835192/794717a23053a7f2fc18d9c05c1440ae/ - block_11047" xr:uid="{00000000-0004-0000-0200-00001C000000}"/>
    <hyperlink ref="A30" r:id="rId30" location="block_11048" display="https://base.garant.ru/71835192/794717a23053a7f2fc18d9c05c1440ae/ - block_11048" xr:uid="{00000000-0004-0000-0200-00001D000000}"/>
    <hyperlink ref="A31" r:id="rId31" location="block_11049" display="https://base.garant.ru/71835192/794717a23053a7f2fc18d9c05c1440ae/ - block_11049" xr:uid="{00000000-0004-0000-0200-00001E000000}"/>
    <hyperlink ref="A32" r:id="rId32" location="block_110410" xr:uid="{00000000-0004-0000-0200-00001F000000}"/>
    <hyperlink ref="A33" r:id="rId33" location="block_110411" xr:uid="{00000000-0004-0000-0200-000020000000}"/>
    <hyperlink ref="A34" r:id="rId34" location="block_1105" display="https://base.garant.ru/71835192/794717a23053a7f2fc18d9c05c1440ae/ - block_1105" xr:uid="{00000000-0004-0000-0200-000021000000}"/>
    <hyperlink ref="A35" r:id="rId35" location="block_11051" display="https://base.garant.ru/71835192/794717a23053a7f2fc18d9c05c1440ae/ - block_11051" xr:uid="{00000000-0004-0000-0200-000022000000}"/>
    <hyperlink ref="A36" r:id="rId36" location="block_11052" display="https://base.garant.ru/71835192/794717a23053a7f2fc18d9c05c1440ae/ - block_11052" xr:uid="{00000000-0004-0000-0200-000023000000}"/>
    <hyperlink ref="A37" r:id="rId37" location="block_11053" display="https://base.garant.ru/71835192/794717a23053a7f2fc18d9c05c1440ae/ - block_11053" xr:uid="{00000000-0004-0000-0200-000024000000}"/>
    <hyperlink ref="A38" r:id="rId38" location="block_11054" display="https://base.garant.ru/71835192/794717a23053a7f2fc18d9c05c1440ae/ - block_11054" xr:uid="{00000000-0004-0000-0200-000025000000}"/>
    <hyperlink ref="A39" r:id="rId39" location="block_11055" display="https://base.garant.ru/71835192/794717a23053a7f2fc18d9c05c1440ae/ - block_11055" xr:uid="{00000000-0004-0000-0200-000026000000}"/>
    <hyperlink ref="A40" r:id="rId40" location="block_11056" display="https://base.garant.ru/71835192/794717a23053a7f2fc18d9c05c1440ae/ - block_11056" xr:uid="{00000000-0004-0000-0200-000027000000}"/>
    <hyperlink ref="A41" r:id="rId41" location="block_1106" display="https://base.garant.ru/71835192/794717a23053a7f2fc18d9c05c1440ae/ - block_1106" xr:uid="{00000000-0004-0000-0200-000028000000}"/>
    <hyperlink ref="A42" r:id="rId42" location="block_11061" display="https://base.garant.ru/71835192/794717a23053a7f2fc18d9c05c1440ae/ - block_11061" xr:uid="{00000000-0004-0000-0200-000029000000}"/>
    <hyperlink ref="A43" r:id="rId43" location="block_11062" display="https://base.garant.ru/71835192/794717a23053a7f2fc18d9c05c1440ae/ - block_11062" xr:uid="{00000000-0004-0000-0200-00002A000000}"/>
    <hyperlink ref="A44" r:id="rId44" location="block_11063" display="https://base.garant.ru/71835192/794717a23053a7f2fc18d9c05c1440ae/ - block_11063" xr:uid="{00000000-0004-0000-0200-00002B000000}"/>
    <hyperlink ref="A45" r:id="rId45" location="block_11064" display="https://base.garant.ru/71835192/794717a23053a7f2fc18d9c05c1440ae/ - block_11064" xr:uid="{00000000-0004-0000-0200-00002C000000}"/>
    <hyperlink ref="A46" r:id="rId46" location="block_11065" display="https://base.garant.ru/71835192/794717a23053a7f2fc18d9c05c1440ae/ - block_11065" xr:uid="{00000000-0004-0000-0200-00002D000000}"/>
    <hyperlink ref="A47" r:id="rId47" location="block_11066" display="https://base.garant.ru/71835192/794717a23053a7f2fc18d9c05c1440ae/ - block_11066" xr:uid="{00000000-0004-0000-0200-00002E000000}"/>
    <hyperlink ref="A48" r:id="rId48" location="block_11067" display="https://base.garant.ru/71835192/794717a23053a7f2fc18d9c05c1440ae/ - block_11067" xr:uid="{00000000-0004-0000-0200-00002F000000}"/>
    <hyperlink ref="A49" r:id="rId49" location="block_1107" display="https://base.garant.ru/71835192/794717a23053a7f2fc18d9c05c1440ae/ - block_1107" xr:uid="{00000000-0004-0000-0200-000030000000}"/>
    <hyperlink ref="A50" r:id="rId50" location="block_11071" display="https://base.garant.ru/71835192/794717a23053a7f2fc18d9c05c1440ae/ - block_11071" xr:uid="{00000000-0004-0000-0200-000031000000}"/>
    <hyperlink ref="A51" r:id="rId51" location="block_11072" display="https://base.garant.ru/71835192/794717a23053a7f2fc18d9c05c1440ae/ - block_11072" xr:uid="{00000000-0004-0000-0200-000032000000}"/>
    <hyperlink ref="A52" r:id="rId52" location="block_11073" display="https://base.garant.ru/71835192/794717a23053a7f2fc18d9c05c1440ae/ - block_11073" xr:uid="{00000000-0004-0000-0200-000033000000}"/>
    <hyperlink ref="A53" r:id="rId53" location="block_11074" display="https://base.garant.ru/71835192/794717a23053a7f2fc18d9c05c1440ae/ - block_11074" xr:uid="{00000000-0004-0000-0200-000034000000}"/>
    <hyperlink ref="A54" r:id="rId54" location="block_1108" display="https://base.garant.ru/71835192/794717a23053a7f2fc18d9c05c1440ae/ - block_1108" xr:uid="{00000000-0004-0000-0200-000035000000}"/>
    <hyperlink ref="A55" r:id="rId55" location="block_11081" display="https://base.garant.ru/71835192/794717a23053a7f2fc18d9c05c1440ae/ - block_11081" xr:uid="{00000000-0004-0000-0200-000036000000}"/>
    <hyperlink ref="A56" r:id="rId56" location="block_11082" display="https://base.garant.ru/71835192/794717a23053a7f2fc18d9c05c1440ae/ - block_11082" xr:uid="{00000000-0004-0000-0200-000037000000}"/>
    <hyperlink ref="A57" r:id="rId57" location="block_11083" display="https://base.garant.ru/71835192/794717a23053a7f2fc18d9c05c1440ae/ - block_11083" xr:uid="{00000000-0004-0000-0200-000038000000}"/>
    <hyperlink ref="A58" r:id="rId58" location="block_11084" display="https://base.garant.ru/71835192/794717a23053a7f2fc18d9c05c1440ae/ - block_11084" xr:uid="{00000000-0004-0000-0200-000039000000}"/>
    <hyperlink ref="A59" r:id="rId59" location="block_11085" display="https://base.garant.ru/71835192/794717a23053a7f2fc18d9c05c1440ae/ - block_11085" xr:uid="{00000000-0004-0000-0200-00003A000000}"/>
    <hyperlink ref="A60" r:id="rId60" location="block_11086" display="https://base.garant.ru/71835192/794717a23053a7f2fc18d9c05c1440ae/ - block_11086" xr:uid="{00000000-0004-0000-0200-00003B000000}"/>
    <hyperlink ref="A61" r:id="rId61" location="block_1109" display="https://base.garant.ru/71835192/794717a23053a7f2fc18d9c05c1440ae/ - block_1109" xr:uid="{00000000-0004-0000-0200-00003C000000}"/>
    <hyperlink ref="A62" r:id="rId62" location="block_11091" display="https://base.garant.ru/71835192/794717a23053a7f2fc18d9c05c1440ae/ - block_11091" xr:uid="{00000000-0004-0000-0200-00003D000000}"/>
    <hyperlink ref="A63" r:id="rId63" location="block_11092" display="https://base.garant.ru/71835192/794717a23053a7f2fc18d9c05c1440ae/ - block_11092" xr:uid="{00000000-0004-0000-0200-00003E000000}"/>
    <hyperlink ref="A64" r:id="rId64" location="block_11093" display="https://base.garant.ru/71835192/794717a23053a7f2fc18d9c05c1440ae/ - block_11093" xr:uid="{00000000-0004-0000-0200-00003F000000}"/>
    <hyperlink ref="A65" r:id="rId65" location="block_11094" display="https://base.garant.ru/71835192/794717a23053a7f2fc18d9c05c1440ae/ - block_11094" xr:uid="{00000000-0004-0000-0200-000040000000}"/>
    <hyperlink ref="A66" r:id="rId66" location="block_11095" display="https://base.garant.ru/71835192/794717a23053a7f2fc18d9c05c1440ae/ - block_11095" xr:uid="{00000000-0004-0000-0200-000041000000}"/>
    <hyperlink ref="A67" r:id="rId67" location="block_11096" display="https://base.garant.ru/71835192/794717a23053a7f2fc18d9c05c1440ae/ - block_11096" xr:uid="{00000000-0004-0000-0200-000042000000}"/>
    <hyperlink ref="A68" r:id="rId68" location="block_11097" display="https://base.garant.ru/71835192/794717a23053a7f2fc18d9c05c1440ae/ - block_11097" xr:uid="{00000000-0004-0000-0200-000043000000}"/>
    <hyperlink ref="A69" r:id="rId69" location="block_11098" display="https://base.garant.ru/71835192/794717a23053a7f2fc18d9c05c1440ae/ - block_11098" xr:uid="{00000000-0004-0000-0200-000044000000}"/>
    <hyperlink ref="A70" r:id="rId70" location="block_11099" display="https://base.garant.ru/71835192/794717a23053a7f2fc18d9c05c1440ae/ - block_11099" xr:uid="{00000000-0004-0000-0200-000045000000}"/>
    <hyperlink ref="A71" r:id="rId71" location="block_110910" xr:uid="{00000000-0004-0000-0200-000046000000}"/>
    <hyperlink ref="A72" r:id="rId72" location="block_1011" display="https://base.garant.ru/71835192/794717a23053a7f2fc18d9c05c1440ae/ - block_1011" xr:uid="{00000000-0004-0000-0200-000047000000}"/>
    <hyperlink ref="A73" r:id="rId73" location="block_1111" display="https://base.garant.ru/71835192/794717a23053a7f2fc18d9c05c1440ae/ - block_1111" xr:uid="{00000000-0004-0000-0200-000048000000}"/>
    <hyperlink ref="A74" r:id="rId74" location="block_1112" display="https://base.garant.ru/71835192/794717a23053a7f2fc18d9c05c1440ae/ - block_1112" xr:uid="{00000000-0004-0000-0200-000049000000}"/>
    <hyperlink ref="A75" r:id="rId75" location="block_1113" display="https://base.garant.ru/71835192/794717a23053a7f2fc18d9c05c1440ae/ - block_1113" xr:uid="{00000000-0004-0000-0200-00004A000000}"/>
    <hyperlink ref="A76" r:id="rId76" location="block_1114" display="https://base.garant.ru/71835192/794717a23053a7f2fc18d9c05c1440ae/ - block_1114" xr:uid="{00000000-0004-0000-0200-00004B000000}"/>
    <hyperlink ref="A77" r:id="rId77" location="block_11141" display="https://base.garant.ru/71835192/794717a23053a7f2fc18d9c05c1440ae/ - block_11141" xr:uid="{00000000-0004-0000-0200-00004C000000}"/>
    <hyperlink ref="A78" r:id="rId78" location="block_11142" display="https://base.garant.ru/71835192/794717a23053a7f2fc18d9c05c1440ae/ - block_11142" xr:uid="{00000000-0004-0000-0200-00004D000000}"/>
    <hyperlink ref="A79" r:id="rId79" location="block_11143" display="https://base.garant.ru/71835192/794717a23053a7f2fc18d9c05c1440ae/ - block_11143" xr:uid="{00000000-0004-0000-0200-00004E000000}"/>
    <hyperlink ref="A80" r:id="rId80" location="block_11144" display="https://base.garant.ru/71835192/794717a23053a7f2fc18d9c05c1440ae/ - block_11144" xr:uid="{00000000-0004-0000-0200-00004F000000}"/>
    <hyperlink ref="A81" r:id="rId81" location="block_11145" display="https://base.garant.ru/71835192/794717a23053a7f2fc18d9c05c1440ae/ - block_11145" xr:uid="{00000000-0004-0000-0200-000050000000}"/>
    <hyperlink ref="A82" r:id="rId82" location="block_11146" display="https://base.garant.ru/71835192/794717a23053a7f2fc18d9c05c1440ae/ - block_11146" xr:uid="{00000000-0004-0000-0200-000051000000}"/>
    <hyperlink ref="A83" r:id="rId83" location="block_11147" display="https://base.garant.ru/71835192/794717a23053a7f2fc18d9c05c1440ae/ - block_11147" xr:uid="{00000000-0004-0000-0200-000052000000}"/>
    <hyperlink ref="A84" r:id="rId84" location="block_11148" display="https://base.garant.ru/71835192/794717a23053a7f2fc18d9c05c1440ae/ - block_11148" xr:uid="{00000000-0004-0000-0200-000053000000}"/>
    <hyperlink ref="A85" r:id="rId85" location="block_1115" display="https://base.garant.ru/71835192/794717a23053a7f2fc18d9c05c1440ae/ - block_1115" xr:uid="{00000000-0004-0000-0200-000054000000}"/>
    <hyperlink ref="A86" r:id="rId86" location="block_11151" display="https://base.garant.ru/71835192/794717a23053a7f2fc18d9c05c1440ae/ - block_11151" xr:uid="{00000000-0004-0000-0200-000055000000}"/>
    <hyperlink ref="A87" r:id="rId87" location="block_11152" display="https://base.garant.ru/71835192/794717a23053a7f2fc18d9c05c1440ae/ - block_11152" xr:uid="{00000000-0004-0000-0200-000056000000}"/>
    <hyperlink ref="A88" r:id="rId88" location="block_11153" display="https://base.garant.ru/71835192/794717a23053a7f2fc18d9c05c1440ae/ - block_11153" xr:uid="{00000000-0004-0000-0200-000057000000}"/>
    <hyperlink ref="A89" r:id="rId89" location="block_1116" display="https://base.garant.ru/71835192/794717a23053a7f2fc18d9c05c1440ae/ - block_1116" xr:uid="{00000000-0004-0000-0200-000058000000}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000"/>
  <sheetViews>
    <sheetView workbookViewId="0"/>
  </sheetViews>
  <sheetFormatPr defaultColWidth="14.42578125" defaultRowHeight="15" customHeight="1"/>
  <cols>
    <col min="1" max="1" width="8.7109375" customWidth="1"/>
    <col min="2" max="2" width="58.140625" customWidth="1"/>
    <col min="3" max="26" width="8.7109375" customWidth="1"/>
  </cols>
  <sheetData>
    <row r="1" spans="1:2" ht="30" customHeight="1">
      <c r="A1" s="21">
        <v>100</v>
      </c>
      <c r="B1" s="22" t="s">
        <v>128</v>
      </c>
    </row>
    <row r="2" spans="1:2">
      <c r="A2" s="23">
        <v>110</v>
      </c>
      <c r="B2" s="24" t="s">
        <v>129</v>
      </c>
    </row>
    <row r="3" spans="1:2">
      <c r="A3" s="23">
        <v>111</v>
      </c>
      <c r="B3" s="24" t="s">
        <v>130</v>
      </c>
    </row>
    <row r="4" spans="1:2" ht="22.5">
      <c r="A4" s="23">
        <v>112</v>
      </c>
      <c r="B4" s="24" t="s">
        <v>131</v>
      </c>
    </row>
    <row r="5" spans="1:2">
      <c r="A5" s="23">
        <v>113</v>
      </c>
      <c r="B5" s="25" t="s">
        <v>132</v>
      </c>
    </row>
    <row r="6" spans="1:2" ht="20.25" customHeight="1">
      <c r="A6" s="23">
        <v>119</v>
      </c>
      <c r="B6" s="24" t="s">
        <v>133</v>
      </c>
    </row>
    <row r="7" spans="1:2" ht="22.5">
      <c r="A7" s="23">
        <v>200</v>
      </c>
      <c r="B7" s="24" t="s">
        <v>134</v>
      </c>
    </row>
    <row r="8" spans="1:2" ht="22.5">
      <c r="A8" s="23">
        <v>240</v>
      </c>
      <c r="B8" s="24" t="s">
        <v>135</v>
      </c>
    </row>
    <row r="9" spans="1:2" ht="22.5">
      <c r="A9" s="23">
        <v>241</v>
      </c>
      <c r="B9" s="24" t="s">
        <v>136</v>
      </c>
    </row>
    <row r="10" spans="1:2" ht="22.5">
      <c r="A10" s="23">
        <v>242</v>
      </c>
      <c r="B10" s="24" t="s">
        <v>137</v>
      </c>
    </row>
    <row r="11" spans="1:2" ht="20.25" customHeight="1">
      <c r="A11" s="23">
        <v>243</v>
      </c>
      <c r="B11" s="24" t="s">
        <v>138</v>
      </c>
    </row>
    <row r="12" spans="1:2">
      <c r="A12" s="23">
        <v>244</v>
      </c>
      <c r="B12" s="24" t="s">
        <v>139</v>
      </c>
    </row>
    <row r="13" spans="1:2" ht="20.25" customHeight="1">
      <c r="A13" s="23">
        <v>245</v>
      </c>
      <c r="B13" s="24" t="s">
        <v>140</v>
      </c>
    </row>
    <row r="14" spans="1:2" ht="20.25" customHeight="1">
      <c r="A14" s="23">
        <v>246</v>
      </c>
      <c r="B14" s="24" t="s">
        <v>141</v>
      </c>
    </row>
    <row r="15" spans="1:2">
      <c r="A15" s="23">
        <v>247</v>
      </c>
      <c r="B15" s="24" t="s">
        <v>142</v>
      </c>
    </row>
    <row r="16" spans="1:2">
      <c r="A16" s="23">
        <v>300</v>
      </c>
      <c r="B16" s="24" t="s">
        <v>143</v>
      </c>
    </row>
    <row r="17" spans="1:2">
      <c r="A17" s="23">
        <v>310</v>
      </c>
      <c r="B17" s="24" t="s">
        <v>144</v>
      </c>
    </row>
    <row r="18" spans="1:2">
      <c r="A18" s="23">
        <v>311</v>
      </c>
      <c r="B18" s="24" t="s">
        <v>145</v>
      </c>
    </row>
    <row r="19" spans="1:2">
      <c r="A19" s="23">
        <v>312</v>
      </c>
      <c r="B19" s="24" t="s">
        <v>146</v>
      </c>
    </row>
    <row r="20" spans="1:2" ht="20.25" customHeight="1">
      <c r="A20" s="23">
        <v>313</v>
      </c>
      <c r="B20" s="24" t="s">
        <v>147</v>
      </c>
    </row>
    <row r="21" spans="1:2" ht="15.75" customHeight="1">
      <c r="A21" s="23">
        <v>320</v>
      </c>
      <c r="B21" s="24" t="s">
        <v>148</v>
      </c>
    </row>
    <row r="22" spans="1:2" ht="20.25" customHeight="1">
      <c r="A22" s="23">
        <v>321</v>
      </c>
      <c r="B22" s="24" t="s">
        <v>149</v>
      </c>
    </row>
    <row r="23" spans="1:2" ht="15.75" customHeight="1">
      <c r="A23" s="23">
        <v>322</v>
      </c>
      <c r="B23" s="24" t="s">
        <v>150</v>
      </c>
    </row>
    <row r="24" spans="1:2" ht="15.75" customHeight="1">
      <c r="A24" s="23">
        <v>323</v>
      </c>
      <c r="B24" s="24" t="s">
        <v>151</v>
      </c>
    </row>
    <row r="25" spans="1:2" ht="15.75" customHeight="1">
      <c r="A25" s="23">
        <v>324</v>
      </c>
      <c r="B25" s="24" t="s">
        <v>152</v>
      </c>
    </row>
    <row r="26" spans="1:2" ht="15.75" customHeight="1">
      <c r="A26" s="23">
        <v>330</v>
      </c>
      <c r="B26" s="24" t="s">
        <v>153</v>
      </c>
    </row>
    <row r="27" spans="1:2" ht="15.75" customHeight="1">
      <c r="A27" s="23">
        <v>340</v>
      </c>
      <c r="B27" s="24" t="s">
        <v>154</v>
      </c>
    </row>
    <row r="28" spans="1:2" ht="15.75" customHeight="1">
      <c r="A28" s="23">
        <v>350</v>
      </c>
      <c r="B28" s="24" t="s">
        <v>155</v>
      </c>
    </row>
    <row r="29" spans="1:2" ht="15.75" customHeight="1">
      <c r="A29" s="23">
        <v>360</v>
      </c>
      <c r="B29" s="24" t="s">
        <v>156</v>
      </c>
    </row>
    <row r="30" spans="1:2" ht="15.75" customHeight="1">
      <c r="A30" s="23">
        <v>400</v>
      </c>
      <c r="B30" s="24" t="s">
        <v>157</v>
      </c>
    </row>
    <row r="31" spans="1:2" ht="20.25" customHeight="1">
      <c r="A31" s="23">
        <v>406</v>
      </c>
      <c r="B31" s="24" t="s">
        <v>158</v>
      </c>
    </row>
    <row r="32" spans="1:2" ht="20.25" customHeight="1">
      <c r="A32" s="23">
        <v>407</v>
      </c>
      <c r="B32" s="24" t="s">
        <v>159</v>
      </c>
    </row>
    <row r="33" spans="1:2" ht="15.75" customHeight="1">
      <c r="A33" s="23">
        <v>410</v>
      </c>
      <c r="B33" s="24" t="s">
        <v>160</v>
      </c>
    </row>
    <row r="34" spans="1:2" ht="20.25" customHeight="1">
      <c r="A34" s="23">
        <v>411</v>
      </c>
      <c r="B34" s="24" t="s">
        <v>161</v>
      </c>
    </row>
    <row r="35" spans="1:2" ht="20.25" customHeight="1">
      <c r="A35" s="23">
        <v>412</v>
      </c>
      <c r="B35" s="24" t="s">
        <v>162</v>
      </c>
    </row>
    <row r="36" spans="1:2" ht="20.25" customHeight="1">
      <c r="A36" s="23">
        <v>413</v>
      </c>
      <c r="B36" s="24" t="s">
        <v>163</v>
      </c>
    </row>
    <row r="37" spans="1:2" ht="20.25" customHeight="1">
      <c r="A37" s="23">
        <v>414</v>
      </c>
      <c r="B37" s="24" t="s">
        <v>164</v>
      </c>
    </row>
    <row r="38" spans="1:2" ht="15.75" customHeight="1">
      <c r="A38" s="23">
        <v>415</v>
      </c>
      <c r="B38" s="24" t="s">
        <v>165</v>
      </c>
    </row>
    <row r="39" spans="1:2" ht="15.75" customHeight="1">
      <c r="A39" s="23">
        <v>450</v>
      </c>
      <c r="B39" s="24" t="s">
        <v>166</v>
      </c>
    </row>
    <row r="40" spans="1:2" ht="15.75" customHeight="1">
      <c r="A40" s="23">
        <v>451</v>
      </c>
      <c r="B40" s="24" t="s">
        <v>167</v>
      </c>
    </row>
    <row r="41" spans="1:2" ht="20.25" customHeight="1">
      <c r="A41" s="23">
        <v>452</v>
      </c>
      <c r="B41" s="24" t="s">
        <v>168</v>
      </c>
    </row>
    <row r="42" spans="1:2" ht="20.25" customHeight="1">
      <c r="A42" s="23">
        <v>453</v>
      </c>
      <c r="B42" s="24" t="s">
        <v>169</v>
      </c>
    </row>
    <row r="43" spans="1:2" ht="20.25" customHeight="1">
      <c r="A43" s="23">
        <v>454</v>
      </c>
      <c r="B43" s="24" t="s">
        <v>170</v>
      </c>
    </row>
    <row r="44" spans="1:2" ht="20.25" customHeight="1">
      <c r="A44" s="23">
        <v>455</v>
      </c>
      <c r="B44" s="24" t="s">
        <v>171</v>
      </c>
    </row>
    <row r="45" spans="1:2" ht="40.5" customHeight="1">
      <c r="A45" s="23">
        <v>460</v>
      </c>
      <c r="B45" s="24" t="s">
        <v>172</v>
      </c>
    </row>
    <row r="46" spans="1:2" ht="20.25" customHeight="1">
      <c r="A46" s="23">
        <v>461</v>
      </c>
      <c r="B46" s="24" t="s">
        <v>173</v>
      </c>
    </row>
    <row r="47" spans="1:2" ht="20.25" customHeight="1">
      <c r="A47" s="23">
        <v>462</v>
      </c>
      <c r="B47" s="24" t="s">
        <v>174</v>
      </c>
    </row>
    <row r="48" spans="1:2" ht="20.25" customHeight="1">
      <c r="A48" s="23">
        <v>463</v>
      </c>
      <c r="B48" s="24" t="s">
        <v>175</v>
      </c>
    </row>
    <row r="49" spans="1:2" ht="20.25" customHeight="1">
      <c r="A49" s="23">
        <v>464</v>
      </c>
      <c r="B49" s="24" t="s">
        <v>176</v>
      </c>
    </row>
    <row r="50" spans="1:2" ht="20.25" customHeight="1">
      <c r="A50" s="23">
        <v>465</v>
      </c>
      <c r="B50" s="24" t="s">
        <v>177</v>
      </c>
    </row>
    <row r="51" spans="1:2" ht="30" customHeight="1">
      <c r="A51" s="23">
        <v>466</v>
      </c>
      <c r="B51" s="24" t="s">
        <v>178</v>
      </c>
    </row>
    <row r="52" spans="1:2" ht="15.75" customHeight="1">
      <c r="A52" s="23">
        <v>500</v>
      </c>
      <c r="B52" s="24" t="s">
        <v>179</v>
      </c>
    </row>
    <row r="53" spans="1:2" ht="15.75" customHeight="1">
      <c r="A53" s="23">
        <v>510</v>
      </c>
      <c r="B53" s="24" t="s">
        <v>180</v>
      </c>
    </row>
    <row r="54" spans="1:2" ht="15.75" customHeight="1">
      <c r="A54" s="23">
        <v>511</v>
      </c>
      <c r="B54" s="24" t="s">
        <v>181</v>
      </c>
    </row>
    <row r="55" spans="1:2" ht="15.75" customHeight="1">
      <c r="A55" s="23">
        <v>512</v>
      </c>
      <c r="B55" s="24" t="s">
        <v>182</v>
      </c>
    </row>
    <row r="56" spans="1:2" ht="15.75" customHeight="1">
      <c r="A56" s="23">
        <v>520</v>
      </c>
      <c r="B56" s="24" t="s">
        <v>183</v>
      </c>
    </row>
    <row r="57" spans="1:2" ht="20.25" customHeight="1">
      <c r="A57" s="23">
        <v>521</v>
      </c>
      <c r="B57" s="24" t="s">
        <v>184</v>
      </c>
    </row>
    <row r="58" spans="1:2" ht="20.25" customHeight="1">
      <c r="A58" s="23">
        <v>522</v>
      </c>
      <c r="B58" s="24" t="s">
        <v>185</v>
      </c>
    </row>
    <row r="59" spans="1:2" ht="15.75" customHeight="1">
      <c r="A59" s="23">
        <v>523</v>
      </c>
      <c r="B59" s="24" t="s">
        <v>186</v>
      </c>
    </row>
    <row r="60" spans="1:2" ht="15.75" customHeight="1">
      <c r="A60" s="23">
        <v>530</v>
      </c>
      <c r="B60" s="24" t="s">
        <v>187</v>
      </c>
    </row>
    <row r="61" spans="1:2" ht="15.75" customHeight="1">
      <c r="A61" s="23">
        <v>540</v>
      </c>
      <c r="B61" s="24" t="s">
        <v>188</v>
      </c>
    </row>
    <row r="62" spans="1:2" ht="15.75" customHeight="1">
      <c r="A62" s="23">
        <v>550</v>
      </c>
      <c r="B62" s="24" t="s">
        <v>189</v>
      </c>
    </row>
    <row r="63" spans="1:2" ht="20.25" customHeight="1">
      <c r="A63" s="23">
        <v>560</v>
      </c>
      <c r="B63" s="24" t="s">
        <v>190</v>
      </c>
    </row>
    <row r="64" spans="1:2" ht="15.75" customHeight="1">
      <c r="A64" s="23">
        <v>570</v>
      </c>
      <c r="B64" s="24" t="s">
        <v>191</v>
      </c>
    </row>
    <row r="65" spans="1:2" ht="20.25" customHeight="1">
      <c r="A65" s="23">
        <v>600</v>
      </c>
      <c r="B65" s="24" t="s">
        <v>192</v>
      </c>
    </row>
    <row r="66" spans="1:2" ht="15.75" customHeight="1">
      <c r="A66" s="23">
        <v>610</v>
      </c>
      <c r="B66" s="24" t="s">
        <v>193</v>
      </c>
    </row>
    <row r="67" spans="1:2" ht="30" customHeight="1">
      <c r="A67" s="23">
        <v>611</v>
      </c>
      <c r="B67" s="24" t="s">
        <v>194</v>
      </c>
    </row>
    <row r="68" spans="1:2" ht="15.75" customHeight="1">
      <c r="A68" s="23">
        <v>612</v>
      </c>
      <c r="B68" s="24" t="s">
        <v>195</v>
      </c>
    </row>
    <row r="69" spans="1:2" ht="15.75" customHeight="1">
      <c r="A69" s="23">
        <v>613</v>
      </c>
      <c r="B69" s="24" t="s">
        <v>196</v>
      </c>
    </row>
    <row r="70" spans="1:2" ht="30" customHeight="1">
      <c r="A70" s="23">
        <v>614</v>
      </c>
      <c r="B70" s="24" t="s">
        <v>197</v>
      </c>
    </row>
    <row r="71" spans="1:2" ht="15.75" customHeight="1">
      <c r="A71" s="23">
        <v>620</v>
      </c>
      <c r="B71" s="24" t="s">
        <v>198</v>
      </c>
    </row>
    <row r="72" spans="1:2" ht="30" customHeight="1">
      <c r="A72" s="23">
        <v>621</v>
      </c>
      <c r="B72" s="24" t="s">
        <v>199</v>
      </c>
    </row>
    <row r="73" spans="1:2" ht="15.75" customHeight="1">
      <c r="A73" s="23">
        <v>622</v>
      </c>
      <c r="B73" s="24" t="s">
        <v>200</v>
      </c>
    </row>
    <row r="74" spans="1:2" ht="15.75" customHeight="1">
      <c r="A74" s="23">
        <v>623</v>
      </c>
      <c r="B74" s="24" t="s">
        <v>201</v>
      </c>
    </row>
    <row r="75" spans="1:2" ht="30" customHeight="1">
      <c r="A75" s="23">
        <v>624</v>
      </c>
      <c r="B75" s="24" t="s">
        <v>202</v>
      </c>
    </row>
    <row r="76" spans="1:2" ht="20.25" customHeight="1">
      <c r="A76" s="23">
        <v>630</v>
      </c>
      <c r="B76" s="24" t="s">
        <v>203</v>
      </c>
    </row>
    <row r="77" spans="1:2" ht="20.25" customHeight="1">
      <c r="A77" s="23">
        <v>631</v>
      </c>
      <c r="B77" s="24" t="s">
        <v>204</v>
      </c>
    </row>
    <row r="78" spans="1:2" ht="15.75" customHeight="1">
      <c r="A78" s="23">
        <v>632</v>
      </c>
      <c r="B78" s="24" t="s">
        <v>205</v>
      </c>
    </row>
    <row r="79" spans="1:2" ht="15.75" customHeight="1">
      <c r="A79" s="23">
        <v>633</v>
      </c>
      <c r="B79" s="24" t="s">
        <v>206</v>
      </c>
    </row>
    <row r="80" spans="1:2" ht="15.75" customHeight="1">
      <c r="A80" s="23">
        <v>634</v>
      </c>
      <c r="B80" s="24" t="s">
        <v>207</v>
      </c>
    </row>
    <row r="81" spans="1:2" ht="30" customHeight="1">
      <c r="A81" s="23">
        <v>635</v>
      </c>
      <c r="B81" s="24" t="s">
        <v>208</v>
      </c>
    </row>
    <row r="82" spans="1:2" ht="15.75" customHeight="1">
      <c r="A82" s="23">
        <v>700</v>
      </c>
      <c r="B82" s="24" t="s">
        <v>52</v>
      </c>
    </row>
    <row r="83" spans="1:2" ht="15.75" customHeight="1">
      <c r="A83" s="23">
        <v>710</v>
      </c>
      <c r="B83" s="24" t="s">
        <v>209</v>
      </c>
    </row>
    <row r="84" spans="1:2" ht="15.75" customHeight="1">
      <c r="A84" s="23">
        <v>720</v>
      </c>
      <c r="B84" s="24" t="s">
        <v>210</v>
      </c>
    </row>
    <row r="85" spans="1:2" ht="15.75" customHeight="1">
      <c r="A85" s="23">
        <v>730</v>
      </c>
      <c r="B85" s="24" t="s">
        <v>211</v>
      </c>
    </row>
    <row r="86" spans="1:2" ht="15.75" customHeight="1">
      <c r="A86" s="23">
        <v>800</v>
      </c>
      <c r="B86" s="24" t="s">
        <v>212</v>
      </c>
    </row>
    <row r="87" spans="1:2" ht="15.75" customHeight="1">
      <c r="A87" s="23">
        <v>801</v>
      </c>
      <c r="B87" s="25" t="s">
        <v>213</v>
      </c>
    </row>
    <row r="88" spans="1:2" ht="15.75" customHeight="1">
      <c r="A88" s="23">
        <v>802</v>
      </c>
      <c r="B88" s="25" t="s">
        <v>214</v>
      </c>
    </row>
    <row r="89" spans="1:2" ht="20.25" customHeight="1">
      <c r="A89" s="23">
        <v>803</v>
      </c>
      <c r="B89" s="25" t="s">
        <v>215</v>
      </c>
    </row>
    <row r="90" spans="1:2" ht="15.75" customHeight="1">
      <c r="A90" s="23">
        <v>804</v>
      </c>
      <c r="B90" s="25" t="s">
        <v>216</v>
      </c>
    </row>
    <row r="91" spans="1:2" ht="20.25" customHeight="1">
      <c r="A91" s="23">
        <v>805</v>
      </c>
      <c r="B91" s="25" t="s">
        <v>217</v>
      </c>
    </row>
    <row r="92" spans="1:2" ht="15.75" customHeight="1">
      <c r="A92" s="23">
        <v>806</v>
      </c>
      <c r="B92" s="25" t="s">
        <v>218</v>
      </c>
    </row>
    <row r="93" spans="1:2" ht="15.75" customHeight="1">
      <c r="A93" s="23">
        <v>807</v>
      </c>
      <c r="B93" s="25" t="s">
        <v>219</v>
      </c>
    </row>
    <row r="94" spans="1:2" ht="15.75" customHeight="1">
      <c r="A94" s="23">
        <v>808</v>
      </c>
      <c r="B94" s="25" t="s">
        <v>220</v>
      </c>
    </row>
    <row r="95" spans="1:2" ht="15.75" customHeight="1">
      <c r="A95" s="23">
        <v>809</v>
      </c>
      <c r="B95" s="25" t="s">
        <v>221</v>
      </c>
    </row>
    <row r="96" spans="1:2" ht="20.25" customHeight="1">
      <c r="A96" s="23">
        <v>810</v>
      </c>
      <c r="B96" s="24" t="s">
        <v>222</v>
      </c>
    </row>
    <row r="97" spans="1:2" ht="30" customHeight="1">
      <c r="A97" s="23">
        <v>811</v>
      </c>
      <c r="B97" s="24" t="s">
        <v>223</v>
      </c>
    </row>
    <row r="98" spans="1:2" ht="30" customHeight="1">
      <c r="A98" s="23">
        <v>812</v>
      </c>
      <c r="B98" s="24" t="s">
        <v>224</v>
      </c>
    </row>
    <row r="99" spans="1:2" ht="30" customHeight="1">
      <c r="A99" s="23">
        <v>813</v>
      </c>
      <c r="B99" s="24" t="s">
        <v>225</v>
      </c>
    </row>
    <row r="100" spans="1:2" ht="20.25" customHeight="1">
      <c r="A100" s="23">
        <v>814</v>
      </c>
      <c r="B100" s="24" t="s">
        <v>226</v>
      </c>
    </row>
    <row r="101" spans="1:2" ht="20.25" customHeight="1">
      <c r="A101" s="23">
        <v>815</v>
      </c>
      <c r="B101" s="24" t="s">
        <v>227</v>
      </c>
    </row>
    <row r="102" spans="1:2" ht="30" customHeight="1">
      <c r="A102" s="23">
        <v>816</v>
      </c>
      <c r="B102" s="24" t="s">
        <v>208</v>
      </c>
    </row>
    <row r="103" spans="1:2" ht="15.75" customHeight="1">
      <c r="A103" s="23">
        <v>820</v>
      </c>
      <c r="B103" s="24" t="s">
        <v>228</v>
      </c>
    </row>
    <row r="104" spans="1:2" ht="30" customHeight="1">
      <c r="A104" s="23">
        <v>821</v>
      </c>
      <c r="B104" s="24" t="s">
        <v>229</v>
      </c>
    </row>
    <row r="105" spans="1:2" ht="30" customHeight="1">
      <c r="A105" s="23">
        <v>822</v>
      </c>
      <c r="B105" s="24" t="s">
        <v>230</v>
      </c>
    </row>
    <row r="106" spans="1:2" ht="20.25" customHeight="1">
      <c r="A106" s="23">
        <v>823</v>
      </c>
      <c r="B106" s="24" t="s">
        <v>231</v>
      </c>
    </row>
    <row r="107" spans="1:2" ht="20.25" customHeight="1">
      <c r="A107" s="23">
        <v>824</v>
      </c>
      <c r="B107" s="24" t="s">
        <v>232</v>
      </c>
    </row>
    <row r="108" spans="1:2" ht="20.25" customHeight="1">
      <c r="A108" s="23">
        <v>825</v>
      </c>
      <c r="B108" s="24" t="s">
        <v>233</v>
      </c>
    </row>
    <row r="109" spans="1:2" ht="30" customHeight="1">
      <c r="A109" s="23">
        <v>826</v>
      </c>
      <c r="B109" s="24" t="s">
        <v>234</v>
      </c>
    </row>
    <row r="110" spans="1:2" ht="15.75" customHeight="1">
      <c r="A110" s="23">
        <v>830</v>
      </c>
      <c r="B110" s="24" t="s">
        <v>235</v>
      </c>
    </row>
    <row r="111" spans="1:2" ht="20.25" customHeight="1">
      <c r="A111" s="23">
        <v>831</v>
      </c>
      <c r="B111" s="24" t="s">
        <v>236</v>
      </c>
    </row>
    <row r="112" spans="1:2" ht="30" customHeight="1">
      <c r="A112" s="23">
        <v>832</v>
      </c>
      <c r="B112" s="24" t="s">
        <v>237</v>
      </c>
    </row>
    <row r="113" spans="1:2" ht="20.25" customHeight="1">
      <c r="A113" s="23">
        <v>840</v>
      </c>
      <c r="B113" s="24" t="s">
        <v>238</v>
      </c>
    </row>
    <row r="114" spans="1:2" ht="15.75" customHeight="1">
      <c r="A114" s="23">
        <v>841</v>
      </c>
      <c r="B114" s="24" t="s">
        <v>239</v>
      </c>
    </row>
    <row r="115" spans="1:2" ht="15.75" customHeight="1">
      <c r="A115" s="23">
        <v>842</v>
      </c>
      <c r="B115" s="24" t="s">
        <v>240</v>
      </c>
    </row>
    <row r="116" spans="1:2" ht="15.75" customHeight="1">
      <c r="A116" s="23">
        <v>843</v>
      </c>
      <c r="B116" s="24" t="s">
        <v>241</v>
      </c>
    </row>
    <row r="117" spans="1:2" ht="15.75" customHeight="1">
      <c r="A117" s="23">
        <v>850</v>
      </c>
      <c r="B117" s="24" t="s">
        <v>242</v>
      </c>
    </row>
    <row r="118" spans="1:2" ht="15.75" customHeight="1">
      <c r="A118" s="23">
        <v>851</v>
      </c>
      <c r="B118" s="24" t="s">
        <v>243</v>
      </c>
    </row>
    <row r="119" spans="1:2" ht="15.75" customHeight="1">
      <c r="A119" s="23">
        <v>852</v>
      </c>
      <c r="B119" s="24" t="s">
        <v>244</v>
      </c>
    </row>
    <row r="120" spans="1:2" ht="15.75" customHeight="1">
      <c r="A120" s="23">
        <v>853</v>
      </c>
      <c r="B120" s="24" t="s">
        <v>245</v>
      </c>
    </row>
    <row r="121" spans="1:2" ht="20.25" customHeight="1">
      <c r="A121" s="23">
        <v>860</v>
      </c>
      <c r="B121" s="24" t="s">
        <v>246</v>
      </c>
    </row>
    <row r="122" spans="1:2" ht="15.75" customHeight="1">
      <c r="A122" s="23">
        <v>861</v>
      </c>
      <c r="B122" s="24" t="s">
        <v>247</v>
      </c>
    </row>
    <row r="123" spans="1:2" ht="15.75" customHeight="1">
      <c r="A123" s="23">
        <v>862</v>
      </c>
      <c r="B123" s="24" t="s">
        <v>248</v>
      </c>
    </row>
    <row r="124" spans="1:2" ht="20.25" customHeight="1">
      <c r="A124" s="23">
        <v>863</v>
      </c>
      <c r="B124" s="24" t="s">
        <v>249</v>
      </c>
    </row>
    <row r="125" spans="1:2" ht="15.75" customHeight="1">
      <c r="A125" s="23">
        <v>870</v>
      </c>
      <c r="B125" s="24" t="s">
        <v>250</v>
      </c>
    </row>
    <row r="126" spans="1:2" ht="15.75" customHeight="1">
      <c r="A126" s="23">
        <v>880</v>
      </c>
      <c r="B126" s="24" t="s">
        <v>251</v>
      </c>
    </row>
    <row r="127" spans="1:2" ht="15.75" customHeight="1"/>
    <row r="128" spans="1:2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73.42578125" customWidth="1"/>
    <col min="2" max="2" width="14.85546875" customWidth="1"/>
    <col min="3" max="3" width="8.7109375" customWidth="1"/>
    <col min="4" max="4" width="28.140625" customWidth="1"/>
    <col min="5" max="26" width="8.7109375" customWidth="1"/>
  </cols>
  <sheetData>
    <row r="1" spans="1:26" ht="48.75" customHeight="1">
      <c r="A1" s="131" t="s">
        <v>20</v>
      </c>
      <c r="B1" s="115"/>
      <c r="C1" s="115"/>
      <c r="D1" s="1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5" customHeight="1">
      <c r="A2" s="131" t="s">
        <v>6</v>
      </c>
      <c r="B2" s="115"/>
      <c r="C2" s="115"/>
      <c r="D2" s="115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5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>
      <c r="A4" s="26" t="s">
        <v>252</v>
      </c>
      <c r="B4" s="26" t="s">
        <v>253</v>
      </c>
      <c r="C4" s="27" t="s">
        <v>254</v>
      </c>
      <c r="D4" s="27" t="s">
        <v>255</v>
      </c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>
      <c r="A5" s="132" t="s">
        <v>256</v>
      </c>
      <c r="B5" s="118"/>
      <c r="C5" s="118"/>
      <c r="D5" s="120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29" t="s">
        <v>257</v>
      </c>
      <c r="B6" s="30" t="s">
        <v>258</v>
      </c>
      <c r="C6" s="27" t="s">
        <v>259</v>
      </c>
      <c r="D6" s="31">
        <v>989379799.02999997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55.5" customHeight="1">
      <c r="A7" s="32" t="s">
        <v>260</v>
      </c>
      <c r="B7" s="30" t="s">
        <v>261</v>
      </c>
      <c r="C7" s="27" t="s">
        <v>259</v>
      </c>
      <c r="D7" s="31">
        <v>63000000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7.75" customHeight="1">
      <c r="A8" s="32" t="s">
        <v>262</v>
      </c>
      <c r="B8" s="30" t="s">
        <v>263</v>
      </c>
      <c r="C8" s="27" t="s">
        <v>259</v>
      </c>
      <c r="D8" s="31">
        <v>100000000</v>
      </c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30">
      <c r="A9" s="29" t="s">
        <v>264</v>
      </c>
      <c r="B9" s="30" t="s">
        <v>265</v>
      </c>
      <c r="C9" s="27" t="s">
        <v>266</v>
      </c>
      <c r="D9" s="33">
        <f>D8/D6</f>
        <v>0.1010734200334808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>
      <c r="A10" s="29" t="s">
        <v>267</v>
      </c>
      <c r="B10" s="30" t="s">
        <v>268</v>
      </c>
      <c r="C10" s="27" t="s">
        <v>259</v>
      </c>
      <c r="D10" s="34">
        <f>467550333.158-100000000</f>
        <v>367550333.15799999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>
      <c r="A11" s="32" t="s">
        <v>269</v>
      </c>
      <c r="B11" s="30" t="s">
        <v>270</v>
      </c>
      <c r="C11" s="27" t="s">
        <v>259</v>
      </c>
      <c r="D11" s="35">
        <v>9053855.9000000004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>
      <c r="A12" s="29" t="s">
        <v>271</v>
      </c>
      <c r="B12" s="30" t="s">
        <v>272</v>
      </c>
      <c r="C12" s="27" t="s">
        <v>266</v>
      </c>
      <c r="D12" s="33">
        <f>D11/D10</f>
        <v>2.463296882962691E-2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7.75" customHeight="1">
      <c r="A13" s="29" t="s">
        <v>273</v>
      </c>
      <c r="B13" s="30" t="s">
        <v>274</v>
      </c>
      <c r="C13" s="27" t="s">
        <v>259</v>
      </c>
      <c r="D13" s="31">
        <v>82055000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>
      <c r="A14" s="32" t="s">
        <v>275</v>
      </c>
      <c r="B14" s="30" t="s">
        <v>276</v>
      </c>
      <c r="C14" s="27" t="s">
        <v>259</v>
      </c>
      <c r="D14" s="34">
        <f>6647329+2597490</f>
        <v>9244819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7.75" customHeight="1">
      <c r="A15" s="29" t="s">
        <v>277</v>
      </c>
      <c r="B15" s="30" t="s">
        <v>278</v>
      </c>
      <c r="C15" s="27" t="s">
        <v>259</v>
      </c>
      <c r="D15" s="3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>
      <c r="A16" s="29" t="s">
        <v>279</v>
      </c>
      <c r="B16" s="30" t="s">
        <v>280</v>
      </c>
      <c r="C16" s="27" t="s">
        <v>259</v>
      </c>
      <c r="D16" s="3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>
      <c r="A17" s="133" t="s">
        <v>281</v>
      </c>
      <c r="B17" s="118"/>
      <c r="C17" s="118"/>
      <c r="D17" s="120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>
      <c r="A18" s="29" t="s">
        <v>282</v>
      </c>
      <c r="B18" s="30">
        <v>200</v>
      </c>
      <c r="C18" s="27" t="s">
        <v>259</v>
      </c>
      <c r="D18" s="31">
        <v>979217503.28999996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41.25" customHeight="1">
      <c r="A19" s="32" t="s">
        <v>283</v>
      </c>
      <c r="B19" s="30">
        <v>201</v>
      </c>
      <c r="C19" s="27" t="s">
        <v>259</v>
      </c>
      <c r="D19" s="31">
        <f>100000000+9053855.9</f>
        <v>109053855.90000001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31.5" customHeight="1">
      <c r="A20" s="29" t="s">
        <v>284</v>
      </c>
      <c r="B20" s="30" t="s">
        <v>285</v>
      </c>
      <c r="C20" s="27" t="s">
        <v>266</v>
      </c>
      <c r="D20" s="33">
        <f>D19/D18</f>
        <v>0.11136836865517423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>
      <c r="A21" s="133" t="s">
        <v>286</v>
      </c>
      <c r="B21" s="118"/>
      <c r="C21" s="118"/>
      <c r="D21" s="120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15.75" customHeight="1">
      <c r="A22" s="29" t="s">
        <v>287</v>
      </c>
      <c r="B22" s="30">
        <v>300</v>
      </c>
      <c r="C22" s="27" t="s">
        <v>259</v>
      </c>
      <c r="D22" s="31">
        <v>663013527.65999997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>
      <c r="A23" s="29" t="s">
        <v>111</v>
      </c>
      <c r="B23" s="30">
        <v>310</v>
      </c>
      <c r="C23" s="27" t="s">
        <v>259</v>
      </c>
      <c r="D23" s="31">
        <v>97203152.310000002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5.75" customHeight="1">
      <c r="A24" s="32" t="s">
        <v>288</v>
      </c>
      <c r="B24" s="30">
        <v>311</v>
      </c>
      <c r="C24" s="27" t="s">
        <v>259</v>
      </c>
      <c r="D24" s="31">
        <v>29581543.329999998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5.75" customHeight="1">
      <c r="A25" s="29" t="s">
        <v>289</v>
      </c>
      <c r="B25" s="30">
        <v>320</v>
      </c>
      <c r="C25" s="27" t="s">
        <v>259</v>
      </c>
      <c r="D25" s="31">
        <v>485701175.06</v>
      </c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5.75" customHeight="1">
      <c r="A26" s="36" t="s">
        <v>290</v>
      </c>
      <c r="B26" s="30">
        <v>330</v>
      </c>
      <c r="C26" s="27" t="s">
        <v>259</v>
      </c>
      <c r="D26" s="37">
        <f>D22+D23-D25</f>
        <v>274515504.91000003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.75" customHeight="1">
      <c r="A27" s="29" t="s">
        <v>291</v>
      </c>
      <c r="B27" s="30">
        <v>400</v>
      </c>
      <c r="C27" s="27" t="s">
        <v>259</v>
      </c>
      <c r="D27" s="31">
        <v>12169080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5.75" customHeight="1">
      <c r="A28" s="29" t="s">
        <v>112</v>
      </c>
      <c r="B28" s="30">
        <v>410</v>
      </c>
      <c r="C28" s="27" t="s">
        <v>259</v>
      </c>
      <c r="D28" s="31">
        <v>348000</v>
      </c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5.75" customHeight="1">
      <c r="A29" s="32" t="s">
        <v>288</v>
      </c>
      <c r="B29" s="30">
        <v>411</v>
      </c>
      <c r="C29" s="27" t="s">
        <v>259</v>
      </c>
      <c r="D29" s="3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5.75" customHeight="1">
      <c r="A30" s="32" t="s">
        <v>292</v>
      </c>
      <c r="B30" s="30" t="s">
        <v>293</v>
      </c>
      <c r="C30" s="27" t="s">
        <v>259</v>
      </c>
      <c r="D30" s="3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5.75" customHeight="1">
      <c r="A31" s="29" t="s">
        <v>294</v>
      </c>
      <c r="B31" s="30">
        <v>420</v>
      </c>
      <c r="C31" s="27" t="s">
        <v>259</v>
      </c>
      <c r="D31" s="31">
        <v>3381456.96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5.75" customHeight="1">
      <c r="A32" s="36" t="s">
        <v>295</v>
      </c>
      <c r="B32" s="30">
        <v>430</v>
      </c>
      <c r="C32" s="27" t="s">
        <v>259</v>
      </c>
      <c r="D32" s="37">
        <f>D27+D28-D31</f>
        <v>9135623.0399999991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33" t="s">
        <v>296</v>
      </c>
      <c r="B33" s="118"/>
      <c r="C33" s="118"/>
      <c r="D33" s="120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29" t="s">
        <v>297</v>
      </c>
      <c r="B34" s="30">
        <v>500</v>
      </c>
      <c r="C34" s="27" t="s">
        <v>259</v>
      </c>
      <c r="D34" s="31">
        <v>607293358.37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32" t="s">
        <v>288</v>
      </c>
      <c r="B35" s="30">
        <v>501</v>
      </c>
      <c r="C35" s="27" t="s">
        <v>259</v>
      </c>
      <c r="D35" s="31">
        <v>37675283.590000004</v>
      </c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29" t="s">
        <v>298</v>
      </c>
      <c r="B36" s="30" t="s">
        <v>299</v>
      </c>
      <c r="C36" s="27" t="s">
        <v>300</v>
      </c>
      <c r="D36" s="31">
        <v>303.8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36" t="s">
        <v>301</v>
      </c>
      <c r="B37" s="30" t="s">
        <v>302</v>
      </c>
      <c r="C37" s="27" t="s">
        <v>300</v>
      </c>
      <c r="D37" s="31">
        <v>287.60000000000002</v>
      </c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5"/>
      <c r="B38" s="15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5"/>
      <c r="B39" s="1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5"/>
      <c r="B40" s="1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5"/>
      <c r="B41" s="15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5"/>
      <c r="B42" s="1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5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5"/>
      <c r="B44" s="1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5"/>
      <c r="B45" s="15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5"/>
      <c r="B46" s="1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5"/>
      <c r="B47" s="1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5"/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5"/>
      <c r="B49" s="1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5"/>
      <c r="B50" s="1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5"/>
      <c r="B51" s="1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5"/>
      <c r="B52" s="15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5"/>
      <c r="B53" s="1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5"/>
      <c r="B54" s="1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5"/>
      <c r="B55" s="1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5"/>
      <c r="B56" s="1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5"/>
      <c r="B57" s="1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5"/>
      <c r="B58" s="15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5"/>
      <c r="B59" s="15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5"/>
      <c r="B60" s="15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5"/>
      <c r="B61" s="15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5"/>
      <c r="B62" s="15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5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5"/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5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5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5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5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5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5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5"/>
      <c r="B71" s="15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5"/>
      <c r="B72" s="15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5"/>
      <c r="B73" s="15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5"/>
      <c r="B74" s="15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5"/>
      <c r="B75" s="15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5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5"/>
      <c r="B77" s="15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5"/>
      <c r="B78" s="15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5"/>
      <c r="B79" s="15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5"/>
      <c r="B80" s="15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5"/>
      <c r="B81" s="15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5"/>
      <c r="B82" s="15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5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5"/>
      <c r="B84" s="15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5"/>
      <c r="B85" s="15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5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5"/>
      <c r="B87" s="15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5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5"/>
      <c r="B89" s="15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5"/>
      <c r="B90" s="15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5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5"/>
      <c r="B92" s="1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5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5"/>
      <c r="B94" s="1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5"/>
      <c r="B95" s="1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5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5"/>
      <c r="B97" s="15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5"/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5"/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5"/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5"/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5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5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5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5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5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5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5"/>
      <c r="B108" s="15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5"/>
      <c r="B109" s="15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5"/>
      <c r="B110" s="15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5"/>
      <c r="B111" s="15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5"/>
      <c r="B112" s="15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5"/>
      <c r="B113" s="15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5"/>
      <c r="B114" s="15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5"/>
      <c r="B115" s="15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5"/>
      <c r="B116" s="15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5"/>
      <c r="B117" s="15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5"/>
      <c r="B118" s="15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5"/>
      <c r="B119" s="15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5"/>
      <c r="B120" s="15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5"/>
      <c r="B121" s="15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5"/>
      <c r="B122" s="15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5"/>
      <c r="B123" s="15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5"/>
      <c r="B124" s="15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5"/>
      <c r="B125" s="15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5"/>
      <c r="B126" s="15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5"/>
      <c r="B127" s="15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5"/>
      <c r="B128" s="15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5"/>
      <c r="B129" s="15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5"/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5"/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5"/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5"/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5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5"/>
      <c r="B135" s="15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5"/>
      <c r="B136" s="15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5"/>
      <c r="B137" s="15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5"/>
      <c r="B138" s="15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5"/>
      <c r="B139" s="15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5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5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5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5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5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5"/>
      <c r="B145" s="15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5"/>
      <c r="B146" s="15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5"/>
      <c r="B147" s="15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5"/>
      <c r="B148" s="15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5"/>
      <c r="B149" s="15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5"/>
      <c r="B150" s="15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5"/>
      <c r="B151" s="15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5"/>
      <c r="B152" s="15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5"/>
      <c r="B153" s="15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5"/>
      <c r="B154" s="15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5"/>
      <c r="B155" s="15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5"/>
      <c r="B156" s="15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5"/>
      <c r="B157" s="15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5"/>
      <c r="B158" s="15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5"/>
      <c r="B159" s="15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5"/>
      <c r="B160" s="15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5"/>
      <c r="B161" s="15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5"/>
      <c r="B162" s="15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5"/>
      <c r="B163" s="15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5"/>
      <c r="B164" s="15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5"/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5"/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5"/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5"/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5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5"/>
      <c r="B170" s="15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5"/>
      <c r="B171" s="15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5"/>
      <c r="B172" s="15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5"/>
      <c r="B173" s="15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5"/>
      <c r="B174" s="15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5"/>
      <c r="B175" s="15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5"/>
      <c r="B176" s="15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5"/>
      <c r="B177" s="15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5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5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5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5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5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5"/>
      <c r="B183" s="15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5"/>
      <c r="B184" s="15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5"/>
      <c r="B185" s="15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5"/>
      <c r="B186" s="15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5"/>
      <c r="B187" s="15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5"/>
      <c r="B188" s="15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5"/>
      <c r="B189" s="15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5"/>
      <c r="B190" s="15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5"/>
      <c r="B191" s="15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5"/>
      <c r="B192" s="15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5"/>
      <c r="B193" s="15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5"/>
      <c r="B194" s="15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5"/>
      <c r="B195" s="15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5"/>
      <c r="B196" s="15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5"/>
      <c r="B197" s="15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5"/>
      <c r="B198" s="15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5"/>
      <c r="B199" s="15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5"/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5"/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5"/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5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5"/>
      <c r="B204" s="15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5"/>
      <c r="B205" s="15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5"/>
      <c r="B206" s="15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5"/>
      <c r="B207" s="15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5"/>
      <c r="B208" s="15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5"/>
      <c r="B209" s="15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5"/>
      <c r="B210" s="15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5"/>
      <c r="B211" s="15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5"/>
      <c r="B212" s="15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5"/>
      <c r="B213" s="15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5"/>
      <c r="B214" s="15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5"/>
      <c r="B215" s="15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5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5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5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5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5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5"/>
      <c r="B221" s="15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5"/>
      <c r="B222" s="15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5"/>
      <c r="B223" s="15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5"/>
      <c r="B224" s="15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5"/>
      <c r="B225" s="15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5"/>
      <c r="B226" s="15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5"/>
      <c r="B227" s="15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5"/>
      <c r="B228" s="15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5"/>
      <c r="B229" s="15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5"/>
      <c r="B230" s="15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5"/>
      <c r="B231" s="15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5"/>
      <c r="B232" s="15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5"/>
      <c r="B233" s="15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5"/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5"/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5"/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5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5"/>
      <c r="B238" s="15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5"/>
      <c r="B239" s="15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5"/>
      <c r="B240" s="15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5"/>
      <c r="B241" s="15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5"/>
      <c r="B242" s="15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5"/>
      <c r="B243" s="15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5"/>
      <c r="B244" s="15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5"/>
      <c r="B245" s="15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5"/>
      <c r="B246" s="15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5"/>
      <c r="B247" s="15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5"/>
      <c r="B248" s="15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5"/>
      <c r="B249" s="15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5"/>
      <c r="B250" s="15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5"/>
      <c r="B251" s="15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5"/>
      <c r="B252" s="15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5"/>
      <c r="B253" s="15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5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5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5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5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5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5"/>
      <c r="B259" s="15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5"/>
      <c r="B260" s="15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5"/>
      <c r="B261" s="15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5"/>
      <c r="B262" s="15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5"/>
      <c r="B263" s="15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5"/>
      <c r="B264" s="15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5"/>
      <c r="B265" s="15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5"/>
      <c r="B266" s="15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5"/>
      <c r="B267" s="15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5"/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5"/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5"/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5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5"/>
      <c r="B272" s="15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5"/>
      <c r="B273" s="15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5"/>
      <c r="B274" s="15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5"/>
      <c r="B275" s="15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5"/>
      <c r="B276" s="15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5"/>
      <c r="B277" s="15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5"/>
      <c r="B278" s="15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5"/>
      <c r="B279" s="15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5"/>
      <c r="B280" s="15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5"/>
      <c r="B281" s="15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5"/>
      <c r="B282" s="15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5"/>
      <c r="B283" s="15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5"/>
      <c r="B284" s="15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5"/>
      <c r="B285" s="15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5"/>
      <c r="B286" s="15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5"/>
      <c r="B287" s="15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5"/>
      <c r="B288" s="15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5"/>
      <c r="B289" s="15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5"/>
      <c r="B290" s="15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5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5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5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5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5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5"/>
      <c r="B296" s="15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5"/>
      <c r="B297" s="15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5"/>
      <c r="B298" s="15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5"/>
      <c r="B299" s="15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5"/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5"/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5"/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5"/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5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5"/>
      <c r="B305" s="15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5"/>
      <c r="B306" s="15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5"/>
      <c r="B307" s="15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5"/>
      <c r="B308" s="15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5"/>
      <c r="B309" s="15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5"/>
      <c r="B310" s="15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5"/>
      <c r="B311" s="15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5"/>
      <c r="B312" s="15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5"/>
      <c r="B313" s="15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5"/>
      <c r="B314" s="15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5"/>
      <c r="B315" s="15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5"/>
      <c r="B316" s="15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5"/>
      <c r="B317" s="15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5"/>
      <c r="B318" s="15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5"/>
      <c r="B319" s="15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5"/>
      <c r="B320" s="15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5"/>
      <c r="B321" s="15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5"/>
      <c r="B322" s="15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5"/>
      <c r="B323" s="15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5"/>
      <c r="B324" s="15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5"/>
      <c r="B325" s="15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5"/>
      <c r="B326" s="15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5"/>
      <c r="B327" s="15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5"/>
      <c r="B328" s="15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5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5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5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5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5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5"/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5"/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5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5"/>
      <c r="B337" s="15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5"/>
      <c r="B338" s="15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5"/>
      <c r="B339" s="15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5"/>
      <c r="B340" s="15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5"/>
      <c r="B341" s="15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5"/>
      <c r="B342" s="15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5"/>
      <c r="B343" s="15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5"/>
      <c r="B344" s="15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5"/>
      <c r="B345" s="15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5"/>
      <c r="B346" s="15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5"/>
      <c r="B347" s="15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5"/>
      <c r="B348" s="15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5"/>
      <c r="B349" s="15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5"/>
      <c r="B350" s="15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5"/>
      <c r="B351" s="15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5"/>
      <c r="B352" s="15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5"/>
      <c r="B353" s="15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5"/>
      <c r="B354" s="15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5"/>
      <c r="B355" s="15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5"/>
      <c r="B356" s="15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5"/>
      <c r="B357" s="15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5"/>
      <c r="B358" s="15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5"/>
      <c r="B359" s="15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5"/>
      <c r="B360" s="15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5"/>
      <c r="B361" s="15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5"/>
      <c r="B362" s="15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5"/>
      <c r="B363" s="15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5"/>
      <c r="B364" s="15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5"/>
      <c r="B365" s="15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5"/>
      <c r="B366" s="15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5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5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5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5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5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5"/>
      <c r="B372" s="15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5"/>
      <c r="B373" s="15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5"/>
      <c r="B374" s="15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5"/>
      <c r="B375" s="15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5"/>
      <c r="B376" s="15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5"/>
      <c r="B377" s="15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5"/>
      <c r="B378" s="15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5"/>
      <c r="B379" s="15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5"/>
      <c r="B380" s="15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5"/>
      <c r="B381" s="15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5"/>
      <c r="B382" s="15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5"/>
      <c r="B383" s="15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5"/>
      <c r="B384" s="15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5"/>
      <c r="B385" s="15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5"/>
      <c r="B386" s="15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5"/>
      <c r="B387" s="15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5"/>
      <c r="B388" s="15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5"/>
      <c r="B389" s="15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5"/>
      <c r="B390" s="15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5"/>
      <c r="B391" s="15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5"/>
      <c r="B392" s="15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5"/>
      <c r="B393" s="15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5"/>
      <c r="B394" s="15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5"/>
      <c r="B395" s="15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5"/>
      <c r="B396" s="15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5"/>
      <c r="B397" s="15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5"/>
      <c r="B398" s="15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5"/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5"/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5"/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5"/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5"/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5"/>
      <c r="B404" s="15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5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5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5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5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5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5"/>
      <c r="B410" s="15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5"/>
      <c r="B411" s="15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5"/>
      <c r="B412" s="15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5"/>
      <c r="B413" s="15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5"/>
      <c r="B414" s="15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5"/>
      <c r="B415" s="15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5"/>
      <c r="B416" s="15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5"/>
      <c r="B417" s="15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5"/>
      <c r="B418" s="15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5"/>
      <c r="B419" s="15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5"/>
      <c r="B420" s="15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5"/>
      <c r="B421" s="15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5"/>
      <c r="B422" s="15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5"/>
      <c r="B423" s="15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5"/>
      <c r="B424" s="15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5"/>
      <c r="B425" s="15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5"/>
      <c r="B426" s="15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5"/>
      <c r="B427" s="15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5"/>
      <c r="B428" s="15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5"/>
      <c r="B429" s="15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5"/>
      <c r="B430" s="15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5"/>
      <c r="B431" s="15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5"/>
      <c r="B432" s="15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5"/>
      <c r="B433" s="15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5"/>
      <c r="B434" s="15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5"/>
      <c r="B435" s="15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5"/>
      <c r="B436" s="15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5"/>
      <c r="B437" s="15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5"/>
      <c r="B438" s="15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5"/>
      <c r="B439" s="15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5"/>
      <c r="B440" s="15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5"/>
      <c r="B441" s="15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5"/>
      <c r="B442" s="15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5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5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5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5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5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5"/>
      <c r="B448" s="15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5"/>
      <c r="B449" s="15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5"/>
      <c r="B450" s="15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5"/>
      <c r="B451" s="15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5"/>
      <c r="B452" s="15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5"/>
      <c r="B453" s="15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5"/>
      <c r="B454" s="15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5"/>
      <c r="B455" s="15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5"/>
      <c r="B456" s="15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5"/>
      <c r="B457" s="15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5"/>
      <c r="B458" s="15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5"/>
      <c r="B459" s="15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5"/>
      <c r="B460" s="15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5"/>
      <c r="B461" s="15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5"/>
      <c r="B462" s="15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5"/>
      <c r="B463" s="15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5"/>
      <c r="B464" s="15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5"/>
      <c r="B465" s="15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5"/>
      <c r="B466" s="15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5"/>
      <c r="B467" s="15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5"/>
      <c r="B468" s="15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5"/>
      <c r="B469" s="15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5"/>
      <c r="B470" s="15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5"/>
      <c r="B471" s="15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5"/>
      <c r="B472" s="15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5"/>
      <c r="B473" s="15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5"/>
      <c r="B474" s="15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5"/>
      <c r="B475" s="15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5"/>
      <c r="B476" s="15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5"/>
      <c r="B477" s="15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5"/>
      <c r="B478" s="15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5"/>
      <c r="B479" s="15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5"/>
      <c r="B480" s="15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5"/>
      <c r="B481" s="15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5"/>
      <c r="B482" s="15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5"/>
      <c r="B483" s="15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5"/>
      <c r="B484" s="15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5"/>
      <c r="B485" s="15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5"/>
      <c r="B486" s="15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5"/>
      <c r="B487" s="15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5"/>
      <c r="B488" s="15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5"/>
      <c r="B489" s="15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5"/>
      <c r="B490" s="15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5"/>
      <c r="B491" s="15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5"/>
      <c r="B492" s="15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5"/>
      <c r="B493" s="15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5"/>
      <c r="B494" s="15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5"/>
      <c r="B495" s="15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5"/>
      <c r="B496" s="15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5"/>
      <c r="B497" s="15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5"/>
      <c r="B498" s="15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5"/>
      <c r="B499" s="15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5"/>
      <c r="B500" s="15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5"/>
      <c r="B501" s="15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5"/>
      <c r="B502" s="15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5"/>
      <c r="B503" s="15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5"/>
      <c r="B504" s="15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5"/>
      <c r="B505" s="15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5"/>
      <c r="B506" s="15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5"/>
      <c r="B507" s="15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5"/>
      <c r="B508" s="15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5"/>
      <c r="B509" s="15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5"/>
      <c r="B510" s="15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5"/>
      <c r="B511" s="15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5"/>
      <c r="B512" s="15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5"/>
      <c r="B513" s="15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5"/>
      <c r="B514" s="15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5"/>
      <c r="B515" s="15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5"/>
      <c r="B516" s="15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5"/>
      <c r="B517" s="15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5"/>
      <c r="B518" s="15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5"/>
      <c r="B519" s="15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5"/>
      <c r="B520" s="15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5"/>
      <c r="B521" s="15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5"/>
      <c r="B522" s="15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5"/>
      <c r="B523" s="15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5"/>
      <c r="B524" s="15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5"/>
      <c r="B525" s="15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5"/>
      <c r="B526" s="15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5"/>
      <c r="B527" s="15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5"/>
      <c r="B528" s="15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5"/>
      <c r="B529" s="15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5"/>
      <c r="B530" s="15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5"/>
      <c r="B531" s="15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5"/>
      <c r="B532" s="15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5"/>
      <c r="B533" s="15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5"/>
      <c r="B534" s="15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5"/>
      <c r="B535" s="15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5"/>
      <c r="B536" s="15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5"/>
      <c r="B537" s="15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5"/>
      <c r="B538" s="15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5"/>
      <c r="B539" s="15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5"/>
      <c r="B540" s="15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5"/>
      <c r="B541" s="15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5"/>
      <c r="B542" s="15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5"/>
      <c r="B543" s="15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5"/>
      <c r="B544" s="15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5"/>
      <c r="B545" s="15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5"/>
      <c r="B546" s="15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5"/>
      <c r="B547" s="15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5"/>
      <c r="B548" s="15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5"/>
      <c r="B549" s="15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5"/>
      <c r="B550" s="15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5"/>
      <c r="B551" s="15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5"/>
      <c r="B552" s="15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5"/>
      <c r="B553" s="15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5"/>
      <c r="B554" s="15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5"/>
      <c r="B555" s="15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5"/>
      <c r="B556" s="15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5"/>
      <c r="B557" s="15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5"/>
      <c r="B558" s="15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5"/>
      <c r="B559" s="15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5"/>
      <c r="B560" s="15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5"/>
      <c r="B561" s="15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5"/>
      <c r="B562" s="15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5"/>
      <c r="B563" s="15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5"/>
      <c r="B564" s="15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5"/>
      <c r="B565" s="15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5"/>
      <c r="B566" s="15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5"/>
      <c r="B567" s="15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5"/>
      <c r="B568" s="15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5"/>
      <c r="B569" s="15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5"/>
      <c r="B570" s="15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5"/>
      <c r="B571" s="15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5"/>
      <c r="B572" s="15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5"/>
      <c r="B573" s="15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5"/>
      <c r="B574" s="15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5"/>
      <c r="B575" s="15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5"/>
      <c r="B576" s="15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5"/>
      <c r="B577" s="15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5"/>
      <c r="B578" s="15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5"/>
      <c r="B579" s="15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5"/>
      <c r="B580" s="15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5"/>
      <c r="B581" s="15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5"/>
      <c r="B582" s="15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5"/>
      <c r="B583" s="15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5"/>
      <c r="B584" s="15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5"/>
      <c r="B585" s="15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5"/>
      <c r="B586" s="15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5"/>
      <c r="B587" s="15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5"/>
      <c r="B588" s="15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5"/>
      <c r="B589" s="15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5"/>
      <c r="B590" s="15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5"/>
      <c r="B591" s="15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5"/>
      <c r="B592" s="15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5"/>
      <c r="B593" s="15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5"/>
      <c r="B594" s="15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5"/>
      <c r="B595" s="15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5"/>
      <c r="B596" s="15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5"/>
      <c r="B597" s="15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5"/>
      <c r="B598" s="15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5"/>
      <c r="B599" s="15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5"/>
      <c r="B600" s="15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5"/>
      <c r="B601" s="15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5"/>
      <c r="B602" s="15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5"/>
      <c r="B603" s="15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5"/>
      <c r="B604" s="15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5"/>
      <c r="B605" s="15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5"/>
      <c r="B606" s="15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5"/>
      <c r="B607" s="15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5"/>
      <c r="B608" s="15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5"/>
      <c r="B609" s="15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5"/>
      <c r="B610" s="15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5"/>
      <c r="B611" s="15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5"/>
      <c r="B612" s="15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5"/>
      <c r="B613" s="15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5"/>
      <c r="B614" s="15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5"/>
      <c r="B615" s="15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5"/>
      <c r="B616" s="15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5"/>
      <c r="B617" s="15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5"/>
      <c r="B618" s="15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5"/>
      <c r="B619" s="15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5"/>
      <c r="B620" s="15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5"/>
      <c r="B621" s="15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5"/>
      <c r="B622" s="15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5"/>
      <c r="B623" s="15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5"/>
      <c r="B624" s="15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5"/>
      <c r="B625" s="15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5"/>
      <c r="B626" s="15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5"/>
      <c r="B627" s="15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5"/>
      <c r="B628" s="15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5"/>
      <c r="B629" s="15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5"/>
      <c r="B630" s="15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5"/>
      <c r="B631" s="15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5"/>
      <c r="B632" s="15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5"/>
      <c r="B633" s="15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5"/>
      <c r="B634" s="15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5"/>
      <c r="B635" s="15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5"/>
      <c r="B636" s="15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5"/>
      <c r="B637" s="15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5"/>
      <c r="B638" s="15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5"/>
      <c r="B639" s="15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5"/>
      <c r="B640" s="15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5"/>
      <c r="B641" s="15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5"/>
      <c r="B642" s="15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5"/>
      <c r="B643" s="15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5"/>
      <c r="B644" s="15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5"/>
      <c r="B645" s="15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5"/>
      <c r="B646" s="15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5"/>
      <c r="B647" s="15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5"/>
      <c r="B648" s="15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5"/>
      <c r="B649" s="15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5"/>
      <c r="B650" s="15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5"/>
      <c r="B651" s="15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5"/>
      <c r="B652" s="15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5"/>
      <c r="B653" s="15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5"/>
      <c r="B654" s="15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5"/>
      <c r="B655" s="15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5"/>
      <c r="B656" s="15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5"/>
      <c r="B657" s="15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5"/>
      <c r="B658" s="15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5"/>
      <c r="B659" s="15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5"/>
      <c r="B660" s="15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5"/>
      <c r="B661" s="15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5"/>
      <c r="B662" s="15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5"/>
      <c r="B663" s="15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5"/>
      <c r="B664" s="15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5"/>
      <c r="B665" s="15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5"/>
      <c r="B666" s="15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5"/>
      <c r="B667" s="15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5"/>
      <c r="B668" s="15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5"/>
      <c r="B669" s="15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5"/>
      <c r="B670" s="15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5"/>
      <c r="B671" s="15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5"/>
      <c r="B672" s="15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5"/>
      <c r="B673" s="15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5"/>
      <c r="B674" s="15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5"/>
      <c r="B675" s="15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5"/>
      <c r="B676" s="15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5"/>
      <c r="B677" s="15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5"/>
      <c r="B678" s="15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5"/>
      <c r="B679" s="15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5"/>
      <c r="B680" s="15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5"/>
      <c r="B681" s="15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5"/>
      <c r="B682" s="15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5"/>
      <c r="B683" s="15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5"/>
      <c r="B684" s="15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5"/>
      <c r="B685" s="15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5"/>
      <c r="B686" s="15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5"/>
      <c r="B687" s="15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5"/>
      <c r="B688" s="15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5"/>
      <c r="B689" s="15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5"/>
      <c r="B690" s="15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5"/>
      <c r="B691" s="15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5"/>
      <c r="B692" s="15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5"/>
      <c r="B693" s="15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5"/>
      <c r="B694" s="15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5"/>
      <c r="B695" s="15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5"/>
      <c r="B696" s="15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5"/>
      <c r="B697" s="15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5"/>
      <c r="B698" s="15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5"/>
      <c r="B699" s="15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5"/>
      <c r="B700" s="15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5"/>
      <c r="B701" s="15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5"/>
      <c r="B702" s="15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5"/>
      <c r="B703" s="15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5"/>
      <c r="B704" s="15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5"/>
      <c r="B705" s="15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5"/>
      <c r="B706" s="15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5"/>
      <c r="B707" s="15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5"/>
      <c r="B708" s="15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5"/>
      <c r="B709" s="15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5"/>
      <c r="B710" s="15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5"/>
      <c r="B711" s="15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5"/>
      <c r="B712" s="15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5"/>
      <c r="B713" s="15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5"/>
      <c r="B714" s="15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5"/>
      <c r="B715" s="15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5"/>
      <c r="B716" s="15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5"/>
      <c r="B717" s="15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5"/>
      <c r="B718" s="15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5"/>
      <c r="B719" s="15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5"/>
      <c r="B720" s="15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5"/>
      <c r="B721" s="15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5"/>
      <c r="B722" s="15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5"/>
      <c r="B723" s="15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5"/>
      <c r="B724" s="15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5"/>
      <c r="B725" s="15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5"/>
      <c r="B726" s="15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5"/>
      <c r="B727" s="15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5"/>
      <c r="B728" s="15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5"/>
      <c r="B729" s="15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5"/>
      <c r="B730" s="15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5"/>
      <c r="B731" s="15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5"/>
      <c r="B732" s="15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5"/>
      <c r="B733" s="15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5"/>
      <c r="B734" s="15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5"/>
      <c r="B735" s="15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5"/>
      <c r="B736" s="15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5"/>
      <c r="B737" s="15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5"/>
      <c r="B738" s="15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5"/>
      <c r="B739" s="15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5"/>
      <c r="B740" s="15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5"/>
      <c r="B741" s="15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5"/>
      <c r="B742" s="15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5"/>
      <c r="B743" s="15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5"/>
      <c r="B744" s="15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5"/>
      <c r="B745" s="15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5"/>
      <c r="B746" s="15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5"/>
      <c r="B747" s="15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5"/>
      <c r="B748" s="15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5"/>
      <c r="B749" s="15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5"/>
      <c r="B750" s="15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5"/>
      <c r="B751" s="15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5"/>
      <c r="B752" s="15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5"/>
      <c r="B753" s="15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5"/>
      <c r="B754" s="15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5"/>
      <c r="B755" s="15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5"/>
      <c r="B756" s="15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5"/>
      <c r="B757" s="15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5"/>
      <c r="B758" s="15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5"/>
      <c r="B759" s="15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5"/>
      <c r="B760" s="15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5"/>
      <c r="B761" s="15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5"/>
      <c r="B762" s="15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5"/>
      <c r="B763" s="15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5"/>
      <c r="B764" s="15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5"/>
      <c r="B765" s="15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5"/>
      <c r="B766" s="15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5"/>
      <c r="B767" s="15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5"/>
      <c r="B768" s="15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5"/>
      <c r="B769" s="15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5"/>
      <c r="B770" s="15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5"/>
      <c r="B771" s="15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5"/>
      <c r="B772" s="15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5"/>
      <c r="B773" s="15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5"/>
      <c r="B774" s="15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5"/>
      <c r="B775" s="15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5"/>
      <c r="B776" s="15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5"/>
      <c r="B777" s="15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5"/>
      <c r="B778" s="15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5"/>
      <c r="B779" s="15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5"/>
      <c r="B780" s="15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5"/>
      <c r="B781" s="15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5"/>
      <c r="B782" s="15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5"/>
      <c r="B783" s="15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5"/>
      <c r="B784" s="15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5"/>
      <c r="B785" s="15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5"/>
      <c r="B786" s="15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5"/>
      <c r="B787" s="15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5"/>
      <c r="B788" s="15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5"/>
      <c r="B789" s="15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5"/>
      <c r="B790" s="15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5"/>
      <c r="B791" s="15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5"/>
      <c r="B792" s="15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5"/>
      <c r="B793" s="15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5"/>
      <c r="B794" s="15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5"/>
      <c r="B795" s="15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5"/>
      <c r="B796" s="15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5"/>
      <c r="B797" s="15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5"/>
      <c r="B798" s="15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5"/>
      <c r="B799" s="15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5"/>
      <c r="B800" s="15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5"/>
      <c r="B801" s="15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5"/>
      <c r="B802" s="15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5"/>
      <c r="B803" s="15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5"/>
      <c r="B804" s="15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5"/>
      <c r="B805" s="15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5"/>
      <c r="B806" s="15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5"/>
      <c r="B807" s="15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5"/>
      <c r="B808" s="15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5"/>
      <c r="B809" s="15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5"/>
      <c r="B810" s="15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5"/>
      <c r="B811" s="15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5"/>
      <c r="B812" s="15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5"/>
      <c r="B813" s="15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5"/>
      <c r="B814" s="15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5"/>
      <c r="B815" s="15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5"/>
      <c r="B816" s="15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5"/>
      <c r="B817" s="15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5"/>
      <c r="B818" s="15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5"/>
      <c r="B819" s="15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5"/>
      <c r="B820" s="15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5"/>
      <c r="B821" s="15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5"/>
      <c r="B822" s="15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5"/>
      <c r="B823" s="15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5"/>
      <c r="B824" s="15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5"/>
      <c r="B825" s="15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5"/>
      <c r="B826" s="15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5"/>
      <c r="B827" s="15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5"/>
      <c r="B828" s="15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5"/>
      <c r="B829" s="15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5"/>
      <c r="B830" s="15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5"/>
      <c r="B831" s="15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5"/>
      <c r="B832" s="15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5"/>
      <c r="B833" s="15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5"/>
      <c r="B834" s="15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5"/>
      <c r="B835" s="15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5"/>
      <c r="B836" s="15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5"/>
      <c r="B837" s="15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5"/>
      <c r="B838" s="15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5"/>
      <c r="B839" s="15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5"/>
      <c r="B840" s="15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5"/>
      <c r="B841" s="15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5"/>
      <c r="B842" s="15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5"/>
      <c r="B843" s="15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5"/>
      <c r="B844" s="15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5"/>
      <c r="B845" s="15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5"/>
      <c r="B846" s="15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5"/>
      <c r="B847" s="15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5"/>
      <c r="B848" s="15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5"/>
      <c r="B849" s="15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5"/>
      <c r="B850" s="15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5"/>
      <c r="B851" s="15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5"/>
      <c r="B852" s="15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5"/>
      <c r="B853" s="15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5"/>
      <c r="B854" s="15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5"/>
      <c r="B855" s="15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5"/>
      <c r="B856" s="15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5"/>
      <c r="B857" s="15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5"/>
      <c r="B858" s="15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5"/>
      <c r="B859" s="15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5"/>
      <c r="B860" s="15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5"/>
      <c r="B861" s="15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5"/>
      <c r="B862" s="15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5"/>
      <c r="B863" s="15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5"/>
      <c r="B864" s="15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5"/>
      <c r="B865" s="15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5"/>
      <c r="B866" s="15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5"/>
      <c r="B867" s="15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5"/>
      <c r="B868" s="15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5"/>
      <c r="B869" s="15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5"/>
      <c r="B870" s="15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5"/>
      <c r="B871" s="15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5"/>
      <c r="B872" s="15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5"/>
      <c r="B873" s="15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5"/>
      <c r="B874" s="15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5"/>
      <c r="B875" s="15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5"/>
      <c r="B876" s="15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5"/>
      <c r="B877" s="15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5"/>
      <c r="B878" s="15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5"/>
      <c r="B879" s="15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5"/>
      <c r="B880" s="15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5"/>
      <c r="B881" s="15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5"/>
      <c r="B882" s="15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5"/>
      <c r="B883" s="15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5"/>
      <c r="B884" s="15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5"/>
      <c r="B885" s="15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5"/>
      <c r="B886" s="15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5"/>
      <c r="B887" s="15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5"/>
      <c r="B888" s="15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5"/>
      <c r="B889" s="15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5"/>
      <c r="B890" s="15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5"/>
      <c r="B891" s="15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5"/>
      <c r="B892" s="15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5"/>
      <c r="B893" s="15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5"/>
      <c r="B894" s="15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5"/>
      <c r="B895" s="15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5"/>
      <c r="B896" s="15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5"/>
      <c r="B897" s="15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5"/>
      <c r="B898" s="15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5"/>
      <c r="B899" s="15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5"/>
      <c r="B900" s="15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5"/>
      <c r="B901" s="15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5"/>
      <c r="B902" s="15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5"/>
      <c r="B903" s="15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5"/>
      <c r="B904" s="15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5"/>
      <c r="B905" s="15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5"/>
      <c r="B906" s="15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5"/>
      <c r="B907" s="15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5"/>
      <c r="B908" s="15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5"/>
      <c r="B909" s="15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5"/>
      <c r="B910" s="15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5"/>
      <c r="B911" s="15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5"/>
      <c r="B912" s="15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5"/>
      <c r="B913" s="15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5"/>
      <c r="B914" s="15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5"/>
      <c r="B915" s="15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5"/>
      <c r="B916" s="15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5"/>
      <c r="B917" s="15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5"/>
      <c r="B918" s="15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5"/>
      <c r="B919" s="15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5"/>
      <c r="B920" s="15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5"/>
      <c r="B921" s="15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5"/>
      <c r="B922" s="15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5"/>
      <c r="B923" s="15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5"/>
      <c r="B924" s="15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5"/>
      <c r="B925" s="15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5"/>
      <c r="B926" s="15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5"/>
      <c r="B927" s="15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5"/>
      <c r="B928" s="15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5"/>
      <c r="B929" s="15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5"/>
      <c r="B930" s="15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5"/>
      <c r="B931" s="15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5"/>
      <c r="B932" s="15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5"/>
      <c r="B933" s="15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5"/>
      <c r="B934" s="15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5"/>
      <c r="B935" s="15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5"/>
      <c r="B936" s="15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5"/>
      <c r="B937" s="15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5"/>
      <c r="B938" s="15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5"/>
      <c r="B939" s="15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5"/>
      <c r="B940" s="15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5"/>
      <c r="B941" s="15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5"/>
      <c r="B942" s="15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5"/>
      <c r="B943" s="15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5"/>
      <c r="B944" s="15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5"/>
      <c r="B945" s="15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5"/>
      <c r="B946" s="15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5"/>
      <c r="B947" s="15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5"/>
      <c r="B948" s="15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5"/>
      <c r="B949" s="15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5"/>
      <c r="B950" s="15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5"/>
      <c r="B951" s="15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5"/>
      <c r="B952" s="15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5"/>
      <c r="B953" s="15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5"/>
      <c r="B954" s="15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5"/>
      <c r="B955" s="15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5"/>
      <c r="B956" s="15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5"/>
      <c r="B957" s="15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5"/>
      <c r="B958" s="15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5"/>
      <c r="B959" s="15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5"/>
      <c r="B960" s="15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5"/>
      <c r="B961" s="15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5"/>
      <c r="B962" s="15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5"/>
      <c r="B963" s="15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5"/>
      <c r="B964" s="15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5"/>
      <c r="B965" s="15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5"/>
      <c r="B966" s="15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5"/>
      <c r="B967" s="15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5"/>
      <c r="B968" s="15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5"/>
      <c r="B969" s="15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5"/>
      <c r="B970" s="15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5"/>
      <c r="B971" s="15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5"/>
      <c r="B972" s="15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5"/>
      <c r="B973" s="15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5"/>
      <c r="B974" s="15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5"/>
      <c r="B975" s="15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5"/>
      <c r="B976" s="15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5"/>
      <c r="B977" s="15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5"/>
      <c r="B978" s="15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5"/>
      <c r="B979" s="15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5"/>
      <c r="B980" s="15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5"/>
      <c r="B981" s="15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5"/>
      <c r="B982" s="15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5"/>
      <c r="B983" s="15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5"/>
      <c r="B984" s="15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5"/>
      <c r="B985" s="15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5"/>
      <c r="B986" s="15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5"/>
      <c r="B987" s="15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5"/>
      <c r="B988" s="15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5"/>
      <c r="B989" s="15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5"/>
      <c r="B990" s="15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5"/>
      <c r="B991" s="15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5"/>
      <c r="B992" s="15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5"/>
      <c r="B993" s="15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5"/>
      <c r="B994" s="15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5"/>
      <c r="B995" s="15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5"/>
      <c r="B996" s="15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5"/>
      <c r="B997" s="15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5"/>
      <c r="B998" s="15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5"/>
      <c r="B999" s="15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5"/>
      <c r="B1000" s="15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6">
    <mergeCell ref="A33:D33"/>
    <mergeCell ref="A1:D1"/>
    <mergeCell ref="A2:D2"/>
    <mergeCell ref="A5:D5"/>
    <mergeCell ref="A17:D17"/>
    <mergeCell ref="A21:D21"/>
  </mergeCells>
  <pageMargins left="0.31496062992125978" right="0.31496062992125978" top="0.55118110236220474" bottom="0.35433070866141742" header="0" footer="0"/>
  <pageSetup paperSize="9" fitToHeight="0" orientation="portrait"/>
  <headerFooter>
    <oddHeader>&amp;LФорма 1&amp;RОтчет о финансовом обеспечении программы развития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31.7109375" customWidth="1"/>
    <col min="2" max="2" width="18.5703125" customWidth="1"/>
    <col min="3" max="3" width="8.7109375" customWidth="1"/>
    <col min="4" max="4" width="13.7109375" customWidth="1"/>
    <col min="5" max="5" width="18.42578125" customWidth="1"/>
    <col min="6" max="6" width="18.140625" customWidth="1"/>
    <col min="7" max="7" width="12.5703125" customWidth="1"/>
    <col min="8" max="8" width="14.28515625" customWidth="1"/>
    <col min="9" max="26" width="8.7109375" customWidth="1"/>
  </cols>
  <sheetData>
    <row r="1" spans="1:26" ht="27" customHeight="1">
      <c r="A1" s="136" t="s">
        <v>23</v>
      </c>
      <c r="B1" s="115"/>
      <c r="C1" s="115"/>
      <c r="D1" s="115"/>
      <c r="E1" s="115"/>
      <c r="F1" s="115"/>
      <c r="G1" s="115"/>
      <c r="H1" s="1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9.5" customHeight="1">
      <c r="A2" s="136" t="s">
        <v>6</v>
      </c>
      <c r="B2" s="115"/>
      <c r="C2" s="115"/>
      <c r="D2" s="115"/>
      <c r="E2" s="115"/>
      <c r="F2" s="115"/>
      <c r="G2" s="115"/>
      <c r="H2" s="1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60" customHeight="1">
      <c r="A4" s="137" t="s">
        <v>303</v>
      </c>
      <c r="B4" s="115"/>
      <c r="C4" s="115"/>
      <c r="D4" s="115"/>
      <c r="E4" s="115"/>
      <c r="F4" s="115"/>
      <c r="G4" s="38" t="s">
        <v>304</v>
      </c>
      <c r="H4" s="39" t="s">
        <v>305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>
      <c r="A5" s="15"/>
      <c r="B5" s="17"/>
      <c r="C5" s="17"/>
      <c r="D5" s="17"/>
      <c r="E5" s="17"/>
      <c r="F5" s="1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4"/>
      <c r="B6" s="14"/>
      <c r="C6" s="14"/>
      <c r="D6" s="14"/>
      <c r="E6" s="14"/>
      <c r="F6" s="14"/>
      <c r="G6" s="14"/>
      <c r="H6" s="38" t="s">
        <v>306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.75" customHeight="1">
      <c r="A7" s="138" t="s">
        <v>252</v>
      </c>
      <c r="B7" s="139"/>
      <c r="C7" s="134" t="s">
        <v>253</v>
      </c>
      <c r="D7" s="134" t="s">
        <v>307</v>
      </c>
      <c r="E7" s="132" t="s">
        <v>308</v>
      </c>
      <c r="F7" s="120"/>
      <c r="G7" s="134" t="s">
        <v>309</v>
      </c>
      <c r="H7" s="134" t="s">
        <v>310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1.5" customHeight="1">
      <c r="A8" s="140"/>
      <c r="B8" s="141"/>
      <c r="C8" s="135"/>
      <c r="D8" s="135"/>
      <c r="E8" s="26" t="s">
        <v>311</v>
      </c>
      <c r="F8" s="40" t="s">
        <v>312</v>
      </c>
      <c r="G8" s="135"/>
      <c r="H8" s="13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25" customHeight="1">
      <c r="A9" s="132">
        <v>1</v>
      </c>
      <c r="B9" s="120"/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customHeight="1">
      <c r="A10" s="142" t="s">
        <v>313</v>
      </c>
      <c r="B10" s="120"/>
      <c r="C10" s="41" t="s">
        <v>314</v>
      </c>
      <c r="D10" s="27"/>
      <c r="E10" s="42">
        <f>SUM(E11:E12)</f>
        <v>0</v>
      </c>
      <c r="F10" s="42">
        <v>0</v>
      </c>
      <c r="G10" s="43">
        <f t="shared" ref="G10:G32" si="0">E10-F10</f>
        <v>0</v>
      </c>
      <c r="H10" s="44" t="e">
        <f t="shared" ref="H10:H32" si="1">F10/E10</f>
        <v>#DIV/0!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7.75" customHeight="1">
      <c r="A11" s="142" t="s">
        <v>315</v>
      </c>
      <c r="B11" s="120"/>
      <c r="C11" s="41" t="s">
        <v>316</v>
      </c>
      <c r="D11" s="27" t="s">
        <v>317</v>
      </c>
      <c r="E11" s="42">
        <v>0</v>
      </c>
      <c r="F11" s="42">
        <v>0</v>
      </c>
      <c r="G11" s="43">
        <f t="shared" si="0"/>
        <v>0</v>
      </c>
      <c r="H11" s="44" t="e">
        <f t="shared" si="1"/>
        <v>#DIV/0!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4.25" customHeight="1">
      <c r="A12" s="142" t="s">
        <v>318</v>
      </c>
      <c r="B12" s="120"/>
      <c r="C12" s="41" t="s">
        <v>319</v>
      </c>
      <c r="D12" s="27"/>
      <c r="E12" s="42">
        <v>0</v>
      </c>
      <c r="F12" s="42">
        <v>0</v>
      </c>
      <c r="G12" s="43">
        <f t="shared" si="0"/>
        <v>0</v>
      </c>
      <c r="H12" s="44" t="e">
        <f t="shared" si="1"/>
        <v>#DIV/0!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142" t="s">
        <v>320</v>
      </c>
      <c r="B13" s="120"/>
      <c r="C13" s="41" t="s">
        <v>321</v>
      </c>
      <c r="D13" s="27" t="s">
        <v>317</v>
      </c>
      <c r="E13" s="42">
        <f>SUM(E14,E15,E18)</f>
        <v>90400600</v>
      </c>
      <c r="F13" s="43">
        <f>F14+F15+F18</f>
        <v>90400600</v>
      </c>
      <c r="G13" s="43">
        <f t="shared" si="0"/>
        <v>0</v>
      </c>
      <c r="H13" s="44">
        <f t="shared" si="1"/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7.75" customHeight="1">
      <c r="A14" s="142" t="s">
        <v>322</v>
      </c>
      <c r="B14" s="120"/>
      <c r="C14" s="41" t="s">
        <v>323</v>
      </c>
      <c r="D14" s="27" t="s">
        <v>317</v>
      </c>
      <c r="E14" s="42">
        <v>90400600</v>
      </c>
      <c r="F14" s="42">
        <v>90400600</v>
      </c>
      <c r="G14" s="43">
        <f t="shared" si="0"/>
        <v>0</v>
      </c>
      <c r="H14" s="44">
        <f t="shared" si="1"/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4.25" customHeight="1">
      <c r="A15" s="142" t="s">
        <v>324</v>
      </c>
      <c r="B15" s="120"/>
      <c r="C15" s="41" t="s">
        <v>325</v>
      </c>
      <c r="D15" s="27" t="s">
        <v>317</v>
      </c>
      <c r="E15" s="42">
        <f>SUM(E16,E17)</f>
        <v>0</v>
      </c>
      <c r="F15" s="43">
        <f>F16+F17</f>
        <v>0</v>
      </c>
      <c r="G15" s="43">
        <f t="shared" si="0"/>
        <v>0</v>
      </c>
      <c r="H15" s="44" t="e">
        <f t="shared" si="1"/>
        <v>#DIV/0!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42" customHeight="1">
      <c r="A16" s="142" t="s">
        <v>326</v>
      </c>
      <c r="B16" s="120"/>
      <c r="C16" s="41" t="s">
        <v>327</v>
      </c>
      <c r="D16" s="27"/>
      <c r="E16" s="42">
        <v>0</v>
      </c>
      <c r="F16" s="45"/>
      <c r="G16" s="43">
        <f t="shared" si="0"/>
        <v>0</v>
      </c>
      <c r="H16" s="44" t="e">
        <f t="shared" si="1"/>
        <v>#DIV/0!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9.25" customHeight="1">
      <c r="A17" s="142" t="s">
        <v>328</v>
      </c>
      <c r="B17" s="120"/>
      <c r="C17" s="41" t="s">
        <v>329</v>
      </c>
      <c r="D17" s="27"/>
      <c r="E17" s="42">
        <v>0</v>
      </c>
      <c r="F17" s="45"/>
      <c r="G17" s="43">
        <f t="shared" si="0"/>
        <v>0</v>
      </c>
      <c r="H17" s="44" t="e">
        <f t="shared" si="1"/>
        <v>#DIV/0!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2.75" customHeight="1">
      <c r="A18" s="142" t="s">
        <v>330</v>
      </c>
      <c r="B18" s="120"/>
      <c r="C18" s="41" t="s">
        <v>331</v>
      </c>
      <c r="D18" s="27"/>
      <c r="E18" s="42">
        <v>0</v>
      </c>
      <c r="F18" s="45"/>
      <c r="G18" s="43">
        <f t="shared" si="0"/>
        <v>0</v>
      </c>
      <c r="H18" s="44" t="e">
        <f t="shared" si="1"/>
        <v>#DIV/0!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" customHeight="1">
      <c r="A19" s="142" t="s">
        <v>332</v>
      </c>
      <c r="B19" s="120"/>
      <c r="C19" s="41" t="s">
        <v>333</v>
      </c>
      <c r="D19" s="27"/>
      <c r="E19" s="42">
        <f>SUM(E20:E24)</f>
        <v>90400600</v>
      </c>
      <c r="F19" s="43">
        <f>F20+F21+F22+F23+F24</f>
        <v>90400600</v>
      </c>
      <c r="G19" s="43">
        <f t="shared" si="0"/>
        <v>0</v>
      </c>
      <c r="H19" s="44">
        <f t="shared" si="1"/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7.75" customHeight="1">
      <c r="A20" s="142" t="s">
        <v>334</v>
      </c>
      <c r="B20" s="120"/>
      <c r="C20" s="41" t="s">
        <v>335</v>
      </c>
      <c r="D20" s="27">
        <v>100</v>
      </c>
      <c r="E20" s="42">
        <v>40362000</v>
      </c>
      <c r="F20" s="46">
        <v>39041036.049999997</v>
      </c>
      <c r="G20" s="43">
        <f t="shared" si="0"/>
        <v>1320963.950000003</v>
      </c>
      <c r="H20" s="44">
        <f t="shared" si="1"/>
        <v>0.96727208884594418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>
      <c r="A21" s="142" t="s">
        <v>336</v>
      </c>
      <c r="B21" s="120"/>
      <c r="C21" s="41" t="s">
        <v>337</v>
      </c>
      <c r="D21" s="27">
        <v>200</v>
      </c>
      <c r="E21" s="42">
        <v>21515800</v>
      </c>
      <c r="F21" s="46">
        <v>16756488.619999999</v>
      </c>
      <c r="G21" s="43">
        <f t="shared" si="0"/>
        <v>4759311.3800000008</v>
      </c>
      <c r="H21" s="44">
        <f t="shared" si="1"/>
        <v>0.77879923683990371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40.5" customHeight="1">
      <c r="A22" s="142" t="s">
        <v>338</v>
      </c>
      <c r="B22" s="120"/>
      <c r="C22" s="41" t="s">
        <v>339</v>
      </c>
      <c r="D22" s="27">
        <v>300</v>
      </c>
      <c r="E22" s="42">
        <v>28522800</v>
      </c>
      <c r="F22" s="46">
        <v>34603075.329999998</v>
      </c>
      <c r="G22" s="43">
        <f t="shared" si="0"/>
        <v>-6080275.3299999982</v>
      </c>
      <c r="H22" s="44">
        <f t="shared" si="1"/>
        <v>1.2131724560702315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.75" customHeight="1">
      <c r="A23" s="142" t="s">
        <v>340</v>
      </c>
      <c r="B23" s="120"/>
      <c r="C23" s="41" t="s">
        <v>341</v>
      </c>
      <c r="D23" s="27">
        <v>810</v>
      </c>
      <c r="E23" s="42">
        <v>0</v>
      </c>
      <c r="F23" s="45"/>
      <c r="G23" s="43">
        <f t="shared" si="0"/>
        <v>0</v>
      </c>
      <c r="H23" s="44" t="e">
        <f t="shared" si="1"/>
        <v>#DIV/0!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142" t="s">
        <v>342</v>
      </c>
      <c r="B24" s="120"/>
      <c r="C24" s="41" t="s">
        <v>343</v>
      </c>
      <c r="D24" s="27">
        <v>820</v>
      </c>
      <c r="E24" s="42">
        <v>0</v>
      </c>
      <c r="F24" s="45"/>
      <c r="G24" s="43">
        <f t="shared" si="0"/>
        <v>0</v>
      </c>
      <c r="H24" s="44" t="e">
        <f t="shared" si="1"/>
        <v>#DIV/0!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142" t="s">
        <v>344</v>
      </c>
      <c r="B25" s="120"/>
      <c r="C25" s="41" t="s">
        <v>345</v>
      </c>
      <c r="D25" s="27" t="s">
        <v>317</v>
      </c>
      <c r="E25" s="42">
        <f>SUM(E26:E29)</f>
        <v>0</v>
      </c>
      <c r="F25" s="43">
        <f>F26+F27+F28+F29</f>
        <v>0</v>
      </c>
      <c r="G25" s="43">
        <f t="shared" si="0"/>
        <v>0</v>
      </c>
      <c r="H25" s="44" t="e">
        <f t="shared" si="1"/>
        <v>#DIV/0!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" customHeight="1">
      <c r="A26" s="142" t="s">
        <v>346</v>
      </c>
      <c r="B26" s="120"/>
      <c r="C26" s="41" t="s">
        <v>347</v>
      </c>
      <c r="D26" s="27" t="s">
        <v>317</v>
      </c>
      <c r="E26" s="42">
        <v>0</v>
      </c>
      <c r="F26" s="45"/>
      <c r="G26" s="43">
        <f t="shared" si="0"/>
        <v>0</v>
      </c>
      <c r="H26" s="44" t="e">
        <f t="shared" si="1"/>
        <v>#DIV/0!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.25" customHeight="1">
      <c r="A27" s="142" t="s">
        <v>348</v>
      </c>
      <c r="B27" s="120"/>
      <c r="C27" s="41" t="s">
        <v>349</v>
      </c>
      <c r="D27" s="27" t="s">
        <v>317</v>
      </c>
      <c r="E27" s="42">
        <v>0</v>
      </c>
      <c r="F27" s="45"/>
      <c r="G27" s="43">
        <f t="shared" si="0"/>
        <v>0</v>
      </c>
      <c r="H27" s="44" t="e">
        <f t="shared" si="1"/>
        <v>#DIV/0!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3" customHeight="1">
      <c r="A28" s="142" t="s">
        <v>350</v>
      </c>
      <c r="B28" s="120"/>
      <c r="C28" s="41" t="s">
        <v>351</v>
      </c>
      <c r="D28" s="27"/>
      <c r="E28" s="42">
        <f>E12</f>
        <v>0</v>
      </c>
      <c r="F28" s="45"/>
      <c r="G28" s="43">
        <f t="shared" si="0"/>
        <v>0</v>
      </c>
      <c r="H28" s="44" t="e">
        <f t="shared" si="1"/>
        <v>#DIV/0!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48" customHeight="1">
      <c r="A29" s="142" t="s">
        <v>352</v>
      </c>
      <c r="B29" s="120"/>
      <c r="C29" s="41" t="s">
        <v>353</v>
      </c>
      <c r="D29" s="27"/>
      <c r="E29" s="42">
        <f>E17</f>
        <v>0</v>
      </c>
      <c r="F29" s="45"/>
      <c r="G29" s="43">
        <f t="shared" si="0"/>
        <v>0</v>
      </c>
      <c r="H29" s="44" t="e">
        <f t="shared" si="1"/>
        <v>#DIV/0!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>
      <c r="A30" s="142" t="s">
        <v>354</v>
      </c>
      <c r="B30" s="120"/>
      <c r="C30" s="41" t="s">
        <v>355</v>
      </c>
      <c r="D30" s="27" t="s">
        <v>317</v>
      </c>
      <c r="E30" s="42">
        <f>SUM(E31:E32)</f>
        <v>0</v>
      </c>
      <c r="F30" s="43">
        <f>F10+F13-F19-F25</f>
        <v>0</v>
      </c>
      <c r="G30" s="43">
        <f t="shared" si="0"/>
        <v>0</v>
      </c>
      <c r="H30" s="44" t="e">
        <f t="shared" si="1"/>
        <v>#DIV/0!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7.75" customHeight="1">
      <c r="A31" s="142" t="s">
        <v>356</v>
      </c>
      <c r="B31" s="120"/>
      <c r="C31" s="41" t="s">
        <v>357</v>
      </c>
      <c r="D31" s="27" t="s">
        <v>317</v>
      </c>
      <c r="E31" s="42">
        <v>0</v>
      </c>
      <c r="F31" s="45"/>
      <c r="G31" s="43">
        <f t="shared" si="0"/>
        <v>0</v>
      </c>
      <c r="H31" s="44" t="e">
        <f t="shared" si="1"/>
        <v>#DIV/0!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9.5" customHeight="1">
      <c r="A32" s="142" t="s">
        <v>358</v>
      </c>
      <c r="B32" s="120"/>
      <c r="C32" s="41" t="s">
        <v>359</v>
      </c>
      <c r="D32" s="27" t="s">
        <v>317</v>
      </c>
      <c r="E32" s="42">
        <v>0</v>
      </c>
      <c r="F32" s="45"/>
      <c r="G32" s="43">
        <f t="shared" si="0"/>
        <v>0</v>
      </c>
      <c r="H32" s="44" t="e">
        <f t="shared" si="1"/>
        <v>#DIV/0!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33">
    <mergeCell ref="A31:B31"/>
    <mergeCell ref="A32:B32"/>
    <mergeCell ref="A23:B23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30:B3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G7:G8"/>
    <mergeCell ref="H7:H8"/>
    <mergeCell ref="A1:H1"/>
    <mergeCell ref="A2:H2"/>
    <mergeCell ref="A4:F4"/>
    <mergeCell ref="A7:B8"/>
    <mergeCell ref="C7:C8"/>
    <mergeCell ref="D7:D8"/>
    <mergeCell ref="E7:F7"/>
  </mergeCells>
  <pageMargins left="0.31496062992125978" right="0.31496062992125978" top="0.55118110236220474" bottom="0.35433070866141742" header="0" footer="0"/>
  <pageSetup paperSize="9" fitToHeight="0" orientation="portrait"/>
  <headerFooter>
    <oddHeader>&amp;LФорма 2.1&amp;RОтчет о финансовом обеспечении программы развития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31.7109375" customWidth="1"/>
    <col min="2" max="2" width="18.5703125" customWidth="1"/>
    <col min="3" max="3" width="8.7109375" customWidth="1"/>
    <col min="4" max="4" width="13.7109375" customWidth="1"/>
    <col min="5" max="5" width="18.42578125" customWidth="1"/>
    <col min="6" max="6" width="18.140625" customWidth="1"/>
    <col min="7" max="7" width="12.5703125" customWidth="1"/>
    <col min="8" max="8" width="14.28515625" customWidth="1"/>
    <col min="9" max="26" width="8.7109375" customWidth="1"/>
  </cols>
  <sheetData>
    <row r="1" spans="1:26" ht="25.5" customHeight="1">
      <c r="A1" s="136" t="s">
        <v>26</v>
      </c>
      <c r="B1" s="115"/>
      <c r="C1" s="115"/>
      <c r="D1" s="115"/>
      <c r="E1" s="115"/>
      <c r="F1" s="115"/>
      <c r="G1" s="115"/>
      <c r="H1" s="1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1" customHeight="1">
      <c r="A2" s="136" t="s">
        <v>6</v>
      </c>
      <c r="B2" s="115"/>
      <c r="C2" s="115"/>
      <c r="D2" s="115"/>
      <c r="E2" s="115"/>
      <c r="F2" s="115"/>
      <c r="G2" s="115"/>
      <c r="H2" s="1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61.5" customHeight="1">
      <c r="A4" s="137" t="s">
        <v>360</v>
      </c>
      <c r="B4" s="115"/>
      <c r="C4" s="115"/>
      <c r="D4" s="115"/>
      <c r="E4" s="115"/>
      <c r="F4" s="115"/>
      <c r="G4" s="38" t="s">
        <v>304</v>
      </c>
      <c r="H4" s="39" t="s">
        <v>361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>
      <c r="A5" s="15"/>
      <c r="B5" s="17"/>
      <c r="C5" s="17"/>
      <c r="D5" s="17"/>
      <c r="E5" s="17"/>
      <c r="F5" s="1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4"/>
      <c r="B6" s="14"/>
      <c r="C6" s="14"/>
      <c r="D6" s="14"/>
      <c r="E6" s="14"/>
      <c r="F6" s="14"/>
      <c r="G6" s="14"/>
      <c r="H6" s="38" t="s">
        <v>306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.75" customHeight="1">
      <c r="A7" s="138" t="s">
        <v>252</v>
      </c>
      <c r="B7" s="139"/>
      <c r="C7" s="134" t="s">
        <v>253</v>
      </c>
      <c r="D7" s="134" t="s">
        <v>307</v>
      </c>
      <c r="E7" s="132" t="s">
        <v>308</v>
      </c>
      <c r="F7" s="120"/>
      <c r="G7" s="134" t="s">
        <v>309</v>
      </c>
      <c r="H7" s="134" t="s">
        <v>310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1.5" customHeight="1">
      <c r="A8" s="140"/>
      <c r="B8" s="141"/>
      <c r="C8" s="135"/>
      <c r="D8" s="135"/>
      <c r="E8" s="26" t="s">
        <v>311</v>
      </c>
      <c r="F8" s="40" t="s">
        <v>312</v>
      </c>
      <c r="G8" s="135"/>
      <c r="H8" s="13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25" customHeight="1">
      <c r="A9" s="132">
        <v>1</v>
      </c>
      <c r="B9" s="120"/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customHeight="1">
      <c r="A10" s="142" t="s">
        <v>313</v>
      </c>
      <c r="B10" s="120"/>
      <c r="C10" s="41" t="s">
        <v>314</v>
      </c>
      <c r="D10" s="27"/>
      <c r="E10" s="42">
        <f>SUM(E11:E12)</f>
        <v>0</v>
      </c>
      <c r="F10" s="42">
        <v>0</v>
      </c>
      <c r="G10" s="43">
        <f t="shared" ref="G10:G32" si="0">E10-F10</f>
        <v>0</v>
      </c>
      <c r="H10" s="44" t="e">
        <f t="shared" ref="H10:H32" si="1">F10/E10</f>
        <v>#DIV/0!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7.75" customHeight="1">
      <c r="A11" s="142" t="s">
        <v>315</v>
      </c>
      <c r="B11" s="120"/>
      <c r="C11" s="41" t="s">
        <v>316</v>
      </c>
      <c r="D11" s="27" t="s">
        <v>317</v>
      </c>
      <c r="E11" s="42">
        <v>0</v>
      </c>
      <c r="F11" s="42">
        <v>0</v>
      </c>
      <c r="G11" s="43">
        <f t="shared" si="0"/>
        <v>0</v>
      </c>
      <c r="H11" s="44" t="e">
        <f t="shared" si="1"/>
        <v>#DIV/0!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>
      <c r="A12" s="142" t="s">
        <v>318</v>
      </c>
      <c r="B12" s="120"/>
      <c r="C12" s="41" t="s">
        <v>319</v>
      </c>
      <c r="D12" s="27"/>
      <c r="E12" s="42">
        <v>0</v>
      </c>
      <c r="F12" s="42">
        <v>0</v>
      </c>
      <c r="G12" s="43">
        <f t="shared" si="0"/>
        <v>0</v>
      </c>
      <c r="H12" s="44" t="e">
        <f t="shared" si="1"/>
        <v>#DIV/0!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142" t="s">
        <v>320</v>
      </c>
      <c r="B13" s="120"/>
      <c r="C13" s="41" t="s">
        <v>321</v>
      </c>
      <c r="D13" s="27" t="s">
        <v>317</v>
      </c>
      <c r="E13" s="42">
        <f>SUM(E14,E15,E18)</f>
        <v>9599400</v>
      </c>
      <c r="F13" s="43">
        <f>F14+F15+F18</f>
        <v>9599400</v>
      </c>
      <c r="G13" s="43">
        <f t="shared" si="0"/>
        <v>0</v>
      </c>
      <c r="H13" s="44">
        <f t="shared" si="1"/>
        <v>1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7.75" customHeight="1">
      <c r="A14" s="142" t="s">
        <v>322</v>
      </c>
      <c r="B14" s="120"/>
      <c r="C14" s="41" t="s">
        <v>323</v>
      </c>
      <c r="D14" s="27" t="s">
        <v>317</v>
      </c>
      <c r="E14" s="42">
        <v>9599400</v>
      </c>
      <c r="F14" s="42">
        <v>9599400</v>
      </c>
      <c r="G14" s="43">
        <f t="shared" si="0"/>
        <v>0</v>
      </c>
      <c r="H14" s="44">
        <f t="shared" si="1"/>
        <v>1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>
      <c r="A15" s="142" t="s">
        <v>324</v>
      </c>
      <c r="B15" s="120"/>
      <c r="C15" s="41" t="s">
        <v>325</v>
      </c>
      <c r="D15" s="27" t="s">
        <v>317</v>
      </c>
      <c r="E15" s="42">
        <f>SUM(E16,E17)</f>
        <v>0</v>
      </c>
      <c r="F15" s="43">
        <f>F16+F17</f>
        <v>0</v>
      </c>
      <c r="G15" s="43">
        <f t="shared" si="0"/>
        <v>0</v>
      </c>
      <c r="H15" s="44" t="e">
        <f t="shared" si="1"/>
        <v>#DIV/0!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42" customHeight="1">
      <c r="A16" s="142" t="s">
        <v>326</v>
      </c>
      <c r="B16" s="120"/>
      <c r="C16" s="41" t="s">
        <v>327</v>
      </c>
      <c r="D16" s="27"/>
      <c r="E16" s="42">
        <v>0</v>
      </c>
      <c r="F16" s="45"/>
      <c r="G16" s="43">
        <f t="shared" si="0"/>
        <v>0</v>
      </c>
      <c r="H16" s="44" t="e">
        <f t="shared" si="1"/>
        <v>#DIV/0!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9.25" customHeight="1">
      <c r="A17" s="142" t="s">
        <v>328</v>
      </c>
      <c r="B17" s="120"/>
      <c r="C17" s="41" t="s">
        <v>329</v>
      </c>
      <c r="D17" s="27"/>
      <c r="E17" s="42">
        <v>0</v>
      </c>
      <c r="F17" s="45"/>
      <c r="G17" s="43">
        <f t="shared" si="0"/>
        <v>0</v>
      </c>
      <c r="H17" s="44" t="e">
        <f t="shared" si="1"/>
        <v>#DIV/0!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2.75" customHeight="1">
      <c r="A18" s="142" t="s">
        <v>330</v>
      </c>
      <c r="B18" s="120"/>
      <c r="C18" s="41" t="s">
        <v>331</v>
      </c>
      <c r="D18" s="27"/>
      <c r="E18" s="42">
        <v>0</v>
      </c>
      <c r="F18" s="45"/>
      <c r="G18" s="43">
        <f t="shared" si="0"/>
        <v>0</v>
      </c>
      <c r="H18" s="44" t="e">
        <f t="shared" si="1"/>
        <v>#DIV/0!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" customHeight="1">
      <c r="A19" s="142" t="s">
        <v>332</v>
      </c>
      <c r="B19" s="120"/>
      <c r="C19" s="41" t="s">
        <v>333</v>
      </c>
      <c r="D19" s="27"/>
      <c r="E19" s="42">
        <f>SUM(E20:E24)</f>
        <v>9599400</v>
      </c>
      <c r="F19" s="43">
        <f>F20+F21+F22+F23+F24</f>
        <v>9599400</v>
      </c>
      <c r="G19" s="43">
        <f t="shared" si="0"/>
        <v>0</v>
      </c>
      <c r="H19" s="44">
        <f t="shared" si="1"/>
        <v>1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7.75" customHeight="1">
      <c r="A20" s="142" t="s">
        <v>334</v>
      </c>
      <c r="B20" s="120"/>
      <c r="C20" s="41" t="s">
        <v>335</v>
      </c>
      <c r="D20" s="27">
        <v>100</v>
      </c>
      <c r="E20" s="42">
        <v>0</v>
      </c>
      <c r="F20" s="45"/>
      <c r="G20" s="43">
        <f t="shared" si="0"/>
        <v>0</v>
      </c>
      <c r="H20" s="44" t="e">
        <f t="shared" si="1"/>
        <v>#DIV/0!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>
      <c r="A21" s="142" t="s">
        <v>336</v>
      </c>
      <c r="B21" s="120"/>
      <c r="C21" s="41" t="s">
        <v>337</v>
      </c>
      <c r="D21" s="27">
        <v>200</v>
      </c>
      <c r="E21" s="42">
        <v>5099400</v>
      </c>
      <c r="F21" s="46">
        <v>5099400</v>
      </c>
      <c r="G21" s="43">
        <f t="shared" si="0"/>
        <v>0</v>
      </c>
      <c r="H21" s="44">
        <f t="shared" si="1"/>
        <v>1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40.5" customHeight="1">
      <c r="A22" s="142" t="s">
        <v>338</v>
      </c>
      <c r="B22" s="120"/>
      <c r="C22" s="41" t="s">
        <v>339</v>
      </c>
      <c r="D22" s="27">
        <v>300</v>
      </c>
      <c r="E22" s="42">
        <v>4500000</v>
      </c>
      <c r="F22" s="46">
        <v>4500000</v>
      </c>
      <c r="G22" s="43">
        <f t="shared" si="0"/>
        <v>0</v>
      </c>
      <c r="H22" s="44">
        <f t="shared" si="1"/>
        <v>1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.75" customHeight="1">
      <c r="A23" s="142" t="s">
        <v>340</v>
      </c>
      <c r="B23" s="120"/>
      <c r="C23" s="41" t="s">
        <v>341</v>
      </c>
      <c r="D23" s="27">
        <v>810</v>
      </c>
      <c r="E23" s="42">
        <v>0</v>
      </c>
      <c r="F23" s="45"/>
      <c r="G23" s="43">
        <f t="shared" si="0"/>
        <v>0</v>
      </c>
      <c r="H23" s="44" t="e">
        <f t="shared" si="1"/>
        <v>#DIV/0!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142" t="s">
        <v>342</v>
      </c>
      <c r="B24" s="120"/>
      <c r="C24" s="41" t="s">
        <v>343</v>
      </c>
      <c r="D24" s="27">
        <v>820</v>
      </c>
      <c r="E24" s="42">
        <v>0</v>
      </c>
      <c r="F24" s="45"/>
      <c r="G24" s="43">
        <f t="shared" si="0"/>
        <v>0</v>
      </c>
      <c r="H24" s="44" t="e">
        <f t="shared" si="1"/>
        <v>#DIV/0!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142" t="s">
        <v>344</v>
      </c>
      <c r="B25" s="120"/>
      <c r="C25" s="41" t="s">
        <v>345</v>
      </c>
      <c r="D25" s="27" t="s">
        <v>317</v>
      </c>
      <c r="E25" s="42">
        <f>SUM(E26:E29)</f>
        <v>0</v>
      </c>
      <c r="F25" s="43">
        <f>F26+F27+F28+F29</f>
        <v>0</v>
      </c>
      <c r="G25" s="43">
        <f t="shared" si="0"/>
        <v>0</v>
      </c>
      <c r="H25" s="44" t="e">
        <f t="shared" si="1"/>
        <v>#DIV/0!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" customHeight="1">
      <c r="A26" s="142" t="s">
        <v>346</v>
      </c>
      <c r="B26" s="120"/>
      <c r="C26" s="41" t="s">
        <v>347</v>
      </c>
      <c r="D26" s="27" t="s">
        <v>317</v>
      </c>
      <c r="E26" s="42">
        <v>0</v>
      </c>
      <c r="F26" s="45"/>
      <c r="G26" s="43">
        <f t="shared" si="0"/>
        <v>0</v>
      </c>
      <c r="H26" s="44" t="e">
        <f t="shared" si="1"/>
        <v>#DIV/0!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>
      <c r="A27" s="142" t="s">
        <v>348</v>
      </c>
      <c r="B27" s="120"/>
      <c r="C27" s="41" t="s">
        <v>349</v>
      </c>
      <c r="D27" s="27" t="s">
        <v>317</v>
      </c>
      <c r="E27" s="42">
        <v>0</v>
      </c>
      <c r="F27" s="45"/>
      <c r="G27" s="43">
        <f t="shared" si="0"/>
        <v>0</v>
      </c>
      <c r="H27" s="44" t="e">
        <f t="shared" si="1"/>
        <v>#DIV/0!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3" customHeight="1">
      <c r="A28" s="142" t="s">
        <v>350</v>
      </c>
      <c r="B28" s="120"/>
      <c r="C28" s="41" t="s">
        <v>351</v>
      </c>
      <c r="D28" s="27"/>
      <c r="E28" s="42">
        <f>E12</f>
        <v>0</v>
      </c>
      <c r="F28" s="45"/>
      <c r="G28" s="43">
        <f t="shared" si="0"/>
        <v>0</v>
      </c>
      <c r="H28" s="44" t="e">
        <f t="shared" si="1"/>
        <v>#DIV/0!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48" customHeight="1">
      <c r="A29" s="142" t="s">
        <v>352</v>
      </c>
      <c r="B29" s="120"/>
      <c r="C29" s="41" t="s">
        <v>353</v>
      </c>
      <c r="D29" s="27"/>
      <c r="E29" s="42">
        <f>E17</f>
        <v>0</v>
      </c>
      <c r="F29" s="45"/>
      <c r="G29" s="43">
        <f t="shared" si="0"/>
        <v>0</v>
      </c>
      <c r="H29" s="44" t="e">
        <f t="shared" si="1"/>
        <v>#DIV/0!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>
      <c r="A30" s="142" t="s">
        <v>354</v>
      </c>
      <c r="B30" s="120"/>
      <c r="C30" s="41" t="s">
        <v>355</v>
      </c>
      <c r="D30" s="27" t="s">
        <v>317</v>
      </c>
      <c r="E30" s="42">
        <f>SUM(E31:E32)</f>
        <v>0</v>
      </c>
      <c r="F30" s="43">
        <f>F10+F13-F19-F25</f>
        <v>0</v>
      </c>
      <c r="G30" s="43">
        <f t="shared" si="0"/>
        <v>0</v>
      </c>
      <c r="H30" s="44" t="e">
        <f t="shared" si="1"/>
        <v>#DIV/0!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7.75" customHeight="1">
      <c r="A31" s="142" t="s">
        <v>356</v>
      </c>
      <c r="B31" s="120"/>
      <c r="C31" s="41" t="s">
        <v>357</v>
      </c>
      <c r="D31" s="27" t="s">
        <v>317</v>
      </c>
      <c r="E31" s="42">
        <v>0</v>
      </c>
      <c r="F31" s="45"/>
      <c r="G31" s="43">
        <f t="shared" si="0"/>
        <v>0</v>
      </c>
      <c r="H31" s="44" t="e">
        <f t="shared" si="1"/>
        <v>#DIV/0!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9.5" customHeight="1">
      <c r="A32" s="142" t="s">
        <v>358</v>
      </c>
      <c r="B32" s="120"/>
      <c r="C32" s="41" t="s">
        <v>359</v>
      </c>
      <c r="D32" s="27" t="s">
        <v>317</v>
      </c>
      <c r="E32" s="42">
        <v>0</v>
      </c>
      <c r="F32" s="45"/>
      <c r="G32" s="43">
        <f t="shared" si="0"/>
        <v>0</v>
      </c>
      <c r="H32" s="44" t="e">
        <f t="shared" si="1"/>
        <v>#DIV/0!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33">
    <mergeCell ref="A31:B31"/>
    <mergeCell ref="A32:B32"/>
    <mergeCell ref="A23:B23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30:B3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G7:G8"/>
    <mergeCell ref="H7:H8"/>
    <mergeCell ref="A1:H1"/>
    <mergeCell ref="A2:H2"/>
    <mergeCell ref="A4:F4"/>
    <mergeCell ref="A7:B8"/>
    <mergeCell ref="C7:C8"/>
    <mergeCell ref="D7:D8"/>
    <mergeCell ref="E7:F7"/>
  </mergeCells>
  <pageMargins left="0.31496062992125978" right="0.31496062992125978" top="0.55118110236220474" bottom="0.35433070866141742" header="0" footer="0"/>
  <pageSetup paperSize="9" fitToHeight="0" orientation="portrait"/>
  <headerFooter>
    <oddHeader>&amp;LФорма 2.2&amp;RОтчет о финансовом обеспечении программы развития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31.7109375" customWidth="1"/>
    <col min="2" max="2" width="18.5703125" customWidth="1"/>
    <col min="3" max="3" width="8.7109375" customWidth="1"/>
    <col min="4" max="4" width="13.7109375" customWidth="1"/>
    <col min="5" max="5" width="18.42578125" customWidth="1"/>
    <col min="6" max="6" width="18.140625" customWidth="1"/>
    <col min="7" max="7" width="12.5703125" customWidth="1"/>
    <col min="8" max="8" width="14.28515625" customWidth="1"/>
    <col min="9" max="26" width="8.7109375" customWidth="1"/>
  </cols>
  <sheetData>
    <row r="1" spans="1:26" ht="26.25" customHeight="1">
      <c r="A1" s="136" t="s">
        <v>29</v>
      </c>
      <c r="B1" s="115"/>
      <c r="C1" s="115"/>
      <c r="D1" s="115"/>
      <c r="E1" s="115"/>
      <c r="F1" s="115"/>
      <c r="G1" s="115"/>
      <c r="H1" s="11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21" customHeight="1">
      <c r="A2" s="136" t="s">
        <v>6</v>
      </c>
      <c r="B2" s="115"/>
      <c r="C2" s="115"/>
      <c r="D2" s="115"/>
      <c r="E2" s="115"/>
      <c r="F2" s="115"/>
      <c r="G2" s="115"/>
      <c r="H2" s="115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61.5" customHeight="1">
      <c r="A4" s="137" t="s">
        <v>362</v>
      </c>
      <c r="B4" s="115"/>
      <c r="C4" s="115"/>
      <c r="D4" s="115"/>
      <c r="E4" s="115"/>
      <c r="F4" s="115"/>
      <c r="G4" s="38" t="s">
        <v>304</v>
      </c>
      <c r="H4" s="39" t="s">
        <v>363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5" customHeight="1">
      <c r="A5" s="15"/>
      <c r="B5" s="17"/>
      <c r="C5" s="17"/>
      <c r="D5" s="17"/>
      <c r="E5" s="17"/>
      <c r="F5" s="17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>
      <c r="A6" s="14"/>
      <c r="B6" s="14"/>
      <c r="C6" s="14"/>
      <c r="D6" s="14"/>
      <c r="E6" s="14"/>
      <c r="F6" s="14"/>
      <c r="G6" s="14"/>
      <c r="H6" s="38" t="s">
        <v>306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7.75" customHeight="1">
      <c r="A7" s="138" t="s">
        <v>252</v>
      </c>
      <c r="B7" s="139"/>
      <c r="C7" s="134" t="s">
        <v>253</v>
      </c>
      <c r="D7" s="134" t="s">
        <v>307</v>
      </c>
      <c r="E7" s="132" t="s">
        <v>308</v>
      </c>
      <c r="F7" s="120"/>
      <c r="G7" s="134" t="s">
        <v>309</v>
      </c>
      <c r="H7" s="134" t="s">
        <v>310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31.5" customHeight="1">
      <c r="A8" s="140"/>
      <c r="B8" s="141"/>
      <c r="C8" s="135"/>
      <c r="D8" s="135"/>
      <c r="E8" s="26" t="s">
        <v>311</v>
      </c>
      <c r="F8" s="40" t="s">
        <v>312</v>
      </c>
      <c r="G8" s="135"/>
      <c r="H8" s="135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4.25" customHeight="1">
      <c r="A9" s="132">
        <v>1</v>
      </c>
      <c r="B9" s="120"/>
      <c r="C9" s="27">
        <v>2</v>
      </c>
      <c r="D9" s="27">
        <v>3</v>
      </c>
      <c r="E9" s="27">
        <v>4</v>
      </c>
      <c r="F9" s="27">
        <v>5</v>
      </c>
      <c r="G9" s="27">
        <v>6</v>
      </c>
      <c r="H9" s="27">
        <v>7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6.5" customHeight="1">
      <c r="A10" s="142" t="s">
        <v>313</v>
      </c>
      <c r="B10" s="120"/>
      <c r="C10" s="41" t="s">
        <v>314</v>
      </c>
      <c r="D10" s="27"/>
      <c r="E10" s="42">
        <f>SUM(E11:E12)</f>
        <v>0</v>
      </c>
      <c r="F10" s="42">
        <v>0</v>
      </c>
      <c r="G10" s="43">
        <f t="shared" ref="G10:G13" si="0">E10-F10</f>
        <v>0</v>
      </c>
      <c r="H10" s="44" t="e">
        <f t="shared" ref="H10:H13" si="1">F10/E10</f>
        <v>#DIV/0!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7.75" customHeight="1">
      <c r="A11" s="142" t="s">
        <v>315</v>
      </c>
      <c r="B11" s="120"/>
      <c r="C11" s="41" t="s">
        <v>316</v>
      </c>
      <c r="D11" s="27" t="s">
        <v>317</v>
      </c>
      <c r="E11" s="42">
        <v>0</v>
      </c>
      <c r="F11" s="42">
        <v>0</v>
      </c>
      <c r="G11" s="43">
        <f t="shared" si="0"/>
        <v>0</v>
      </c>
      <c r="H11" s="44" t="e">
        <f t="shared" si="1"/>
        <v>#DIV/0!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15" customHeight="1">
      <c r="A12" s="142" t="s">
        <v>318</v>
      </c>
      <c r="B12" s="120"/>
      <c r="C12" s="41" t="s">
        <v>319</v>
      </c>
      <c r="D12" s="27"/>
      <c r="E12" s="42">
        <v>0</v>
      </c>
      <c r="F12" s="42">
        <v>0</v>
      </c>
      <c r="G12" s="43">
        <f t="shared" si="0"/>
        <v>0</v>
      </c>
      <c r="H12" s="44" t="e">
        <f t="shared" si="1"/>
        <v>#DIV/0!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8.75" customHeight="1">
      <c r="A13" s="142" t="s">
        <v>320</v>
      </c>
      <c r="B13" s="120"/>
      <c r="C13" s="41" t="s">
        <v>321</v>
      </c>
      <c r="D13" s="27" t="s">
        <v>317</v>
      </c>
      <c r="E13" s="42">
        <f>SUM(E18,E14)</f>
        <v>0</v>
      </c>
      <c r="F13" s="43">
        <f>F15+F18</f>
        <v>0</v>
      </c>
      <c r="G13" s="43">
        <f t="shared" si="0"/>
        <v>0</v>
      </c>
      <c r="H13" s="44" t="e">
        <f t="shared" si="1"/>
        <v>#DIV/0!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7.75" customHeight="1">
      <c r="A14" s="142" t="s">
        <v>322</v>
      </c>
      <c r="B14" s="120"/>
      <c r="C14" s="41" t="s">
        <v>323</v>
      </c>
      <c r="D14" s="27" t="s">
        <v>317</v>
      </c>
      <c r="E14" s="42" t="s">
        <v>317</v>
      </c>
      <c r="F14" s="42" t="s">
        <v>317</v>
      </c>
      <c r="G14" s="47" t="s">
        <v>317</v>
      </c>
      <c r="H14" s="47" t="s">
        <v>317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5" customHeight="1">
      <c r="A15" s="142" t="s">
        <v>324</v>
      </c>
      <c r="B15" s="120"/>
      <c r="C15" s="41" t="s">
        <v>325</v>
      </c>
      <c r="D15" s="27" t="s">
        <v>317</v>
      </c>
      <c r="E15" s="42">
        <f>SUM(E16:E17)</f>
        <v>0</v>
      </c>
      <c r="F15" s="43">
        <f>F16+F17</f>
        <v>0</v>
      </c>
      <c r="G15" s="43">
        <f t="shared" ref="G15:G32" si="2">E15-F15</f>
        <v>0</v>
      </c>
      <c r="H15" s="44" t="e">
        <f t="shared" ref="H15:H32" si="3">F15/E15</f>
        <v>#DIV/0!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42" customHeight="1">
      <c r="A16" s="142" t="s">
        <v>326</v>
      </c>
      <c r="B16" s="120"/>
      <c r="C16" s="41" t="s">
        <v>327</v>
      </c>
      <c r="D16" s="27"/>
      <c r="E16" s="42">
        <v>0</v>
      </c>
      <c r="F16" s="45"/>
      <c r="G16" s="43">
        <f t="shared" si="2"/>
        <v>0</v>
      </c>
      <c r="H16" s="44" t="e">
        <f t="shared" si="3"/>
        <v>#DIV/0!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9.25" customHeight="1">
      <c r="A17" s="142" t="s">
        <v>328</v>
      </c>
      <c r="B17" s="120"/>
      <c r="C17" s="41" t="s">
        <v>329</v>
      </c>
      <c r="D17" s="27"/>
      <c r="E17" s="42">
        <v>0</v>
      </c>
      <c r="F17" s="45"/>
      <c r="G17" s="43">
        <f t="shared" si="2"/>
        <v>0</v>
      </c>
      <c r="H17" s="44" t="e">
        <f t="shared" si="3"/>
        <v>#DIV/0!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42.75" customHeight="1">
      <c r="A18" s="142" t="s">
        <v>330</v>
      </c>
      <c r="B18" s="120"/>
      <c r="C18" s="41" t="s">
        <v>331</v>
      </c>
      <c r="D18" s="27"/>
      <c r="E18" s="42">
        <v>0</v>
      </c>
      <c r="F18" s="45"/>
      <c r="G18" s="43">
        <f t="shared" si="2"/>
        <v>0</v>
      </c>
      <c r="H18" s="44" t="e">
        <f t="shared" si="3"/>
        <v>#DIV/0!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1" customHeight="1">
      <c r="A19" s="142" t="s">
        <v>332</v>
      </c>
      <c r="B19" s="120"/>
      <c r="C19" s="41" t="s">
        <v>333</v>
      </c>
      <c r="D19" s="27"/>
      <c r="E19" s="42">
        <f>SUM(E20:E24)</f>
        <v>0</v>
      </c>
      <c r="F19" s="43">
        <f>F20+F21+F22+F23+F24</f>
        <v>0</v>
      </c>
      <c r="G19" s="43">
        <f t="shared" si="2"/>
        <v>0</v>
      </c>
      <c r="H19" s="44" t="e">
        <f t="shared" si="3"/>
        <v>#DIV/0!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7.75" customHeight="1">
      <c r="A20" s="142" t="s">
        <v>334</v>
      </c>
      <c r="B20" s="120"/>
      <c r="C20" s="41" t="s">
        <v>335</v>
      </c>
      <c r="D20" s="27">
        <v>100</v>
      </c>
      <c r="E20" s="42">
        <v>0</v>
      </c>
      <c r="F20" s="45"/>
      <c r="G20" s="43">
        <f t="shared" si="2"/>
        <v>0</v>
      </c>
      <c r="H20" s="44" t="e">
        <f t="shared" si="3"/>
        <v>#DIV/0!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8" customHeight="1">
      <c r="A21" s="142" t="s">
        <v>336</v>
      </c>
      <c r="B21" s="120"/>
      <c r="C21" s="41" t="s">
        <v>337</v>
      </c>
      <c r="D21" s="27">
        <v>200</v>
      </c>
      <c r="E21" s="42">
        <v>0</v>
      </c>
      <c r="F21" s="45"/>
      <c r="G21" s="43">
        <f t="shared" si="2"/>
        <v>0</v>
      </c>
      <c r="H21" s="44" t="e">
        <f t="shared" si="3"/>
        <v>#DIV/0!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40.5" customHeight="1">
      <c r="A22" s="142" t="s">
        <v>338</v>
      </c>
      <c r="B22" s="120"/>
      <c r="C22" s="41" t="s">
        <v>339</v>
      </c>
      <c r="D22" s="27">
        <v>300</v>
      </c>
      <c r="E22" s="42">
        <v>0</v>
      </c>
      <c r="F22" s="45"/>
      <c r="G22" s="43">
        <f t="shared" si="2"/>
        <v>0</v>
      </c>
      <c r="H22" s="44" t="e">
        <f t="shared" si="3"/>
        <v>#DIV/0!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30.75" customHeight="1">
      <c r="A23" s="142" t="s">
        <v>340</v>
      </c>
      <c r="B23" s="120"/>
      <c r="C23" s="41" t="s">
        <v>341</v>
      </c>
      <c r="D23" s="27">
        <v>810</v>
      </c>
      <c r="E23" s="42">
        <v>0</v>
      </c>
      <c r="F23" s="45"/>
      <c r="G23" s="43">
        <f t="shared" si="2"/>
        <v>0</v>
      </c>
      <c r="H23" s="44" t="e">
        <f t="shared" si="3"/>
        <v>#DIV/0!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4.25" customHeight="1">
      <c r="A24" s="142" t="s">
        <v>342</v>
      </c>
      <c r="B24" s="120"/>
      <c r="C24" s="41" t="s">
        <v>343</v>
      </c>
      <c r="D24" s="27">
        <v>820</v>
      </c>
      <c r="E24" s="42">
        <v>0</v>
      </c>
      <c r="F24" s="45"/>
      <c r="G24" s="43">
        <f t="shared" si="2"/>
        <v>0</v>
      </c>
      <c r="H24" s="44" t="e">
        <f t="shared" si="3"/>
        <v>#DIV/0!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9.5" customHeight="1">
      <c r="A25" s="142" t="s">
        <v>344</v>
      </c>
      <c r="B25" s="120"/>
      <c r="C25" s="41" t="s">
        <v>345</v>
      </c>
      <c r="D25" s="27" t="s">
        <v>317</v>
      </c>
      <c r="E25" s="42">
        <f>SUM(E26:E29)</f>
        <v>0</v>
      </c>
      <c r="F25" s="43">
        <f>F26+F27+F28+F29</f>
        <v>0</v>
      </c>
      <c r="G25" s="43">
        <f t="shared" si="2"/>
        <v>0</v>
      </c>
      <c r="H25" s="44" t="e">
        <f t="shared" si="3"/>
        <v>#DIV/0!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30" customHeight="1">
      <c r="A26" s="142" t="s">
        <v>346</v>
      </c>
      <c r="B26" s="120"/>
      <c r="C26" s="41" t="s">
        <v>347</v>
      </c>
      <c r="D26" s="27" t="s">
        <v>317</v>
      </c>
      <c r="E26" s="42">
        <v>0</v>
      </c>
      <c r="F26" s="45"/>
      <c r="G26" s="43">
        <f t="shared" si="2"/>
        <v>0</v>
      </c>
      <c r="H26" s="44" t="e">
        <f t="shared" si="3"/>
        <v>#DIV/0!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5" customHeight="1">
      <c r="A27" s="142" t="s">
        <v>348</v>
      </c>
      <c r="B27" s="120"/>
      <c r="C27" s="41" t="s">
        <v>349</v>
      </c>
      <c r="D27" s="27" t="s">
        <v>317</v>
      </c>
      <c r="E27" s="42">
        <v>0</v>
      </c>
      <c r="F27" s="45"/>
      <c r="G27" s="43">
        <f t="shared" si="2"/>
        <v>0</v>
      </c>
      <c r="H27" s="44" t="e">
        <f t="shared" si="3"/>
        <v>#DIV/0!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33" customHeight="1">
      <c r="A28" s="142" t="s">
        <v>350</v>
      </c>
      <c r="B28" s="120"/>
      <c r="C28" s="41" t="s">
        <v>351</v>
      </c>
      <c r="D28" s="27"/>
      <c r="E28" s="42">
        <f>E12</f>
        <v>0</v>
      </c>
      <c r="F28" s="45"/>
      <c r="G28" s="43">
        <f t="shared" si="2"/>
        <v>0</v>
      </c>
      <c r="H28" s="44" t="e">
        <f t="shared" si="3"/>
        <v>#DIV/0!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48" customHeight="1">
      <c r="A29" s="142" t="s">
        <v>352</v>
      </c>
      <c r="B29" s="120"/>
      <c r="C29" s="41" t="s">
        <v>353</v>
      </c>
      <c r="D29" s="27"/>
      <c r="E29" s="42">
        <f>E17</f>
        <v>0</v>
      </c>
      <c r="F29" s="45"/>
      <c r="G29" s="43">
        <f t="shared" si="2"/>
        <v>0</v>
      </c>
      <c r="H29" s="44" t="e">
        <f t="shared" si="3"/>
        <v>#DIV/0!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8" customHeight="1">
      <c r="A30" s="142" t="s">
        <v>354</v>
      </c>
      <c r="B30" s="120"/>
      <c r="C30" s="41" t="s">
        <v>355</v>
      </c>
      <c r="D30" s="27" t="s">
        <v>317</v>
      </c>
      <c r="E30" s="42">
        <f>SUM(E31:E32)</f>
        <v>0</v>
      </c>
      <c r="F30" s="43">
        <f>F10+F13-F19-F25</f>
        <v>0</v>
      </c>
      <c r="G30" s="43">
        <f t="shared" si="2"/>
        <v>0</v>
      </c>
      <c r="H30" s="44" t="e">
        <f t="shared" si="3"/>
        <v>#DIV/0!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27.75" customHeight="1">
      <c r="A31" s="142" t="s">
        <v>356</v>
      </c>
      <c r="B31" s="120"/>
      <c r="C31" s="41" t="s">
        <v>357</v>
      </c>
      <c r="D31" s="27" t="s">
        <v>317</v>
      </c>
      <c r="E31" s="42">
        <v>0</v>
      </c>
      <c r="F31" s="45"/>
      <c r="G31" s="43">
        <f t="shared" si="2"/>
        <v>0</v>
      </c>
      <c r="H31" s="44" t="e">
        <f t="shared" si="3"/>
        <v>#DIV/0!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:26" ht="19.5" customHeight="1">
      <c r="A32" s="142" t="s">
        <v>358</v>
      </c>
      <c r="B32" s="120"/>
      <c r="C32" s="41" t="s">
        <v>359</v>
      </c>
      <c r="D32" s="27" t="s">
        <v>317</v>
      </c>
      <c r="E32" s="42">
        <v>0</v>
      </c>
      <c r="F32" s="45"/>
      <c r="G32" s="43">
        <f t="shared" si="2"/>
        <v>0</v>
      </c>
      <c r="H32" s="44" t="e">
        <f t="shared" si="3"/>
        <v>#DIV/0!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5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5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5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5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ht="15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ht="15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ht="15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ht="15.7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ht="15.7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ht="15.75" customHeight="1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ht="15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  <row r="937" spans="1:26" ht="15.75" customHeight="1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</row>
    <row r="938" spans="1:26" ht="15.75" customHeight="1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</row>
    <row r="939" spans="1:26" ht="15.75" customHeight="1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</row>
    <row r="940" spans="1:26" ht="15.75" customHeight="1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</row>
    <row r="941" spans="1:26" ht="15.75" customHeight="1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</row>
    <row r="942" spans="1:26" ht="15.75" customHeight="1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</row>
    <row r="943" spans="1:26" ht="15.75" customHeight="1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</row>
    <row r="944" spans="1:26" ht="15.75" customHeight="1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</row>
    <row r="945" spans="1:26" ht="15.75" customHeight="1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</row>
    <row r="946" spans="1:26" ht="15.75" customHeight="1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</row>
    <row r="947" spans="1:26" ht="15.75" customHeight="1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</row>
    <row r="948" spans="1:26" ht="15.75" customHeight="1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</row>
    <row r="949" spans="1:26" ht="15.75" customHeight="1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</row>
    <row r="950" spans="1:26" ht="15.75" customHeight="1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</row>
    <row r="951" spans="1:26" ht="15.75" customHeight="1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</row>
    <row r="952" spans="1:26" ht="15.75" customHeight="1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</row>
    <row r="953" spans="1:26" ht="15.75" customHeight="1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</row>
    <row r="954" spans="1:26" ht="15.75" customHeight="1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</row>
    <row r="955" spans="1:26" ht="15.75" customHeight="1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</row>
    <row r="956" spans="1:26" ht="15.75" customHeight="1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</row>
    <row r="957" spans="1:26" ht="15.75" customHeight="1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</row>
    <row r="958" spans="1:26" ht="15.75" customHeight="1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</row>
    <row r="959" spans="1:26" ht="15.75" customHeight="1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</row>
    <row r="960" spans="1:26" ht="15.75" customHeight="1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</row>
    <row r="961" spans="1:26" ht="15.75" customHeight="1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</row>
    <row r="962" spans="1:26" ht="15.75" customHeight="1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</row>
    <row r="963" spans="1:26" ht="15.75" customHeight="1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</row>
    <row r="964" spans="1:26" ht="15.75" customHeight="1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</row>
    <row r="965" spans="1:26" ht="15.75" customHeight="1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</row>
    <row r="966" spans="1:26" ht="15.75" customHeight="1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</row>
    <row r="967" spans="1:26" ht="15.75" customHeight="1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</row>
    <row r="968" spans="1:26" ht="15.75" customHeight="1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</row>
    <row r="969" spans="1:26" ht="15.75" customHeight="1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</row>
    <row r="970" spans="1:26" ht="15.75" customHeight="1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</row>
    <row r="971" spans="1:26" ht="15.75" customHeight="1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</row>
    <row r="972" spans="1:26" ht="15.75" customHeight="1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</row>
    <row r="973" spans="1:26" ht="15.75" customHeight="1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</row>
    <row r="974" spans="1:26" ht="15.75" customHeight="1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</row>
    <row r="975" spans="1:26" ht="15.75" customHeight="1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</row>
    <row r="976" spans="1:26" ht="15.75" customHeight="1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</row>
    <row r="977" spans="1:26" ht="15.75" customHeight="1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</row>
    <row r="978" spans="1:26" ht="15.75" customHeight="1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</row>
    <row r="979" spans="1:26" ht="15.75" customHeight="1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</row>
    <row r="980" spans="1:26" ht="15.75" customHeight="1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</row>
    <row r="981" spans="1:26" ht="15.75" customHeight="1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</row>
    <row r="982" spans="1:26" ht="15.75" customHeight="1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</row>
    <row r="983" spans="1:26" ht="15.75" customHeight="1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</row>
    <row r="984" spans="1:26" ht="15.75" customHeight="1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</row>
    <row r="985" spans="1:26" ht="15.75" customHeight="1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</row>
    <row r="986" spans="1:26" ht="15.75" customHeight="1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</row>
    <row r="987" spans="1:26" ht="15.75" customHeight="1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</row>
    <row r="988" spans="1:26" ht="15.75" customHeight="1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</row>
    <row r="989" spans="1:26" ht="15.75" customHeight="1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</row>
    <row r="990" spans="1:26" ht="15.75" customHeight="1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</row>
    <row r="991" spans="1:26" ht="15.75" customHeight="1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</row>
    <row r="992" spans="1:26" ht="15.75" customHeight="1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</row>
    <row r="993" spans="1:26" ht="15.75" customHeight="1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</row>
    <row r="994" spans="1:26" ht="15.75" customHeight="1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</row>
    <row r="995" spans="1:26" ht="15.75" customHeight="1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</row>
    <row r="996" spans="1:26" ht="15.75" customHeight="1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</row>
    <row r="997" spans="1:26" ht="15.75" customHeight="1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</row>
    <row r="998" spans="1:26" ht="15.75" customHeight="1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</row>
    <row r="999" spans="1:26" ht="15.75" customHeight="1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</row>
    <row r="1000" spans="1:26" ht="15.75" customHeight="1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</row>
  </sheetData>
  <mergeCells count="33">
    <mergeCell ref="A31:B31"/>
    <mergeCell ref="A32:B32"/>
    <mergeCell ref="A23:B23"/>
    <mergeCell ref="A24:B24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30:B30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G7:G8"/>
    <mergeCell ref="H7:H8"/>
    <mergeCell ref="A1:H1"/>
    <mergeCell ref="A2:H2"/>
    <mergeCell ref="A4:F4"/>
    <mergeCell ref="A7:B8"/>
    <mergeCell ref="C7:C8"/>
    <mergeCell ref="D7:D8"/>
    <mergeCell ref="E7:F7"/>
  </mergeCells>
  <pageMargins left="0.31496062992125978" right="0.31496062992125978" top="0.55118110236220474" bottom="0.35433070866141742" header="0" footer="0"/>
  <pageSetup paperSize="9" fitToHeight="0" orientation="portrait"/>
  <headerFooter>
    <oddHeader>&amp;LФорма 2.3&amp;RОтчет о финансовом обеспечении программы развития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0"/>
  <sheetViews>
    <sheetView showGridLines="0" workbookViewId="0"/>
  </sheetViews>
  <sheetFormatPr defaultColWidth="14.42578125" defaultRowHeight="15" customHeight="1"/>
  <cols>
    <col min="1" max="1" width="80" customWidth="1"/>
    <col min="2" max="2" width="10.7109375" customWidth="1"/>
    <col min="3" max="3" width="14.140625" customWidth="1"/>
    <col min="4" max="6" width="16.140625" customWidth="1"/>
    <col min="7" max="7" width="18.85546875" customWidth="1"/>
    <col min="8" max="8" width="17.42578125" customWidth="1"/>
    <col min="9" max="10" width="18.140625" customWidth="1"/>
    <col min="11" max="12" width="17.42578125" customWidth="1"/>
    <col min="13" max="13" width="19.85546875" customWidth="1"/>
    <col min="14" max="14" width="21.140625" customWidth="1"/>
    <col min="15" max="15" width="16.140625" customWidth="1"/>
    <col min="16" max="16" width="17.28515625" customWidth="1"/>
    <col min="17" max="17" width="14.5703125" customWidth="1"/>
    <col min="18" max="18" width="14" customWidth="1"/>
    <col min="19" max="26" width="8.7109375" customWidth="1"/>
  </cols>
  <sheetData>
    <row r="1" spans="1:26" ht="34.5" customHeight="1">
      <c r="A1" s="131" t="s">
        <v>32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5"/>
      <c r="T1" s="15"/>
      <c r="U1" s="15"/>
      <c r="V1" s="15"/>
      <c r="W1" s="15"/>
      <c r="X1" s="15"/>
      <c r="Y1" s="15"/>
      <c r="Z1" s="15"/>
    </row>
    <row r="2" spans="1:26" ht="17.25" customHeight="1">
      <c r="A2" s="155" t="s">
        <v>364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5"/>
      <c r="T2" s="15"/>
      <c r="U2" s="15"/>
      <c r="V2" s="15"/>
      <c r="W2" s="15"/>
      <c r="X2" s="15"/>
      <c r="Y2" s="15"/>
      <c r="Z2" s="15"/>
    </row>
    <row r="3" spans="1:26" ht="14.2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48" t="s">
        <v>365</v>
      </c>
      <c r="S3" s="15"/>
      <c r="T3" s="15"/>
      <c r="U3" s="15"/>
      <c r="V3" s="15"/>
      <c r="W3" s="15"/>
      <c r="X3" s="15"/>
      <c r="Y3" s="15"/>
      <c r="Z3" s="15"/>
    </row>
    <row r="4" spans="1:26" ht="42" customHeight="1">
      <c r="A4" s="134" t="s">
        <v>252</v>
      </c>
      <c r="B4" s="134" t="s">
        <v>253</v>
      </c>
      <c r="C4" s="134" t="s">
        <v>366</v>
      </c>
      <c r="D4" s="134" t="s">
        <v>367</v>
      </c>
      <c r="E4" s="138" t="s">
        <v>368</v>
      </c>
      <c r="F4" s="143" t="s">
        <v>369</v>
      </c>
      <c r="G4" s="144"/>
      <c r="H4" s="144"/>
      <c r="I4" s="144"/>
      <c r="J4" s="144"/>
      <c r="K4" s="145"/>
      <c r="L4" s="143" t="s">
        <v>370</v>
      </c>
      <c r="M4" s="144"/>
      <c r="N4" s="144"/>
      <c r="O4" s="144"/>
      <c r="P4" s="146"/>
      <c r="Q4" s="147" t="s">
        <v>371</v>
      </c>
      <c r="R4" s="134" t="s">
        <v>372</v>
      </c>
      <c r="S4" s="15"/>
      <c r="T4" s="15"/>
      <c r="U4" s="15"/>
      <c r="V4" s="15"/>
      <c r="W4" s="15"/>
      <c r="X4" s="15"/>
      <c r="Y4" s="15"/>
      <c r="Z4" s="15"/>
    </row>
    <row r="5" spans="1:26" ht="42" customHeight="1">
      <c r="A5" s="149"/>
      <c r="B5" s="149"/>
      <c r="C5" s="149"/>
      <c r="D5" s="149"/>
      <c r="E5" s="156"/>
      <c r="F5" s="150" t="s">
        <v>373</v>
      </c>
      <c r="G5" s="118"/>
      <c r="H5" s="118"/>
      <c r="I5" s="118"/>
      <c r="J5" s="120"/>
      <c r="K5" s="151" t="s">
        <v>374</v>
      </c>
      <c r="L5" s="153" t="s">
        <v>368</v>
      </c>
      <c r="M5" s="134" t="s">
        <v>375</v>
      </c>
      <c r="N5" s="134" t="s">
        <v>376</v>
      </c>
      <c r="O5" s="134" t="s">
        <v>377</v>
      </c>
      <c r="P5" s="151" t="s">
        <v>378</v>
      </c>
      <c r="Q5" s="148"/>
      <c r="R5" s="149"/>
      <c r="S5" s="15"/>
      <c r="T5" s="15"/>
      <c r="U5" s="15"/>
      <c r="V5" s="15"/>
      <c r="W5" s="15"/>
      <c r="X5" s="15"/>
      <c r="Y5" s="15"/>
      <c r="Z5" s="15"/>
    </row>
    <row r="6" spans="1:26" ht="27.75" customHeight="1">
      <c r="A6" s="135"/>
      <c r="B6" s="135"/>
      <c r="C6" s="135"/>
      <c r="D6" s="135"/>
      <c r="E6" s="140"/>
      <c r="F6" s="49" t="s">
        <v>379</v>
      </c>
      <c r="G6" s="26" t="s">
        <v>380</v>
      </c>
      <c r="H6" s="26" t="s">
        <v>381</v>
      </c>
      <c r="I6" s="26" t="s">
        <v>382</v>
      </c>
      <c r="J6" s="26" t="s">
        <v>383</v>
      </c>
      <c r="K6" s="152"/>
      <c r="L6" s="154"/>
      <c r="M6" s="135"/>
      <c r="N6" s="135"/>
      <c r="O6" s="135"/>
      <c r="P6" s="152"/>
      <c r="Q6" s="141"/>
      <c r="R6" s="135"/>
      <c r="S6" s="15"/>
      <c r="T6" s="15"/>
      <c r="U6" s="15"/>
      <c r="V6" s="15"/>
      <c r="W6" s="15"/>
      <c r="X6" s="15"/>
      <c r="Y6" s="15"/>
      <c r="Z6" s="15"/>
    </row>
    <row r="7" spans="1:26">
      <c r="A7" s="26">
        <v>1</v>
      </c>
      <c r="B7" s="26">
        <v>2</v>
      </c>
      <c r="C7" s="26">
        <v>3</v>
      </c>
      <c r="D7" s="26">
        <v>4</v>
      </c>
      <c r="E7" s="28">
        <v>5</v>
      </c>
      <c r="F7" s="49">
        <v>6</v>
      </c>
      <c r="G7" s="26">
        <v>7</v>
      </c>
      <c r="H7" s="26">
        <v>8</v>
      </c>
      <c r="I7" s="26">
        <v>9</v>
      </c>
      <c r="J7" s="26">
        <v>10</v>
      </c>
      <c r="K7" s="50">
        <v>11</v>
      </c>
      <c r="L7" s="51">
        <v>12</v>
      </c>
      <c r="M7" s="26">
        <v>13</v>
      </c>
      <c r="N7" s="26">
        <v>14</v>
      </c>
      <c r="O7" s="26">
        <v>15</v>
      </c>
      <c r="P7" s="50">
        <v>16</v>
      </c>
      <c r="Q7" s="52">
        <v>17</v>
      </c>
      <c r="R7" s="26">
        <v>18</v>
      </c>
      <c r="S7" s="15"/>
      <c r="T7" s="15"/>
      <c r="U7" s="15"/>
      <c r="V7" s="15"/>
      <c r="W7" s="15"/>
      <c r="X7" s="15"/>
      <c r="Y7" s="15"/>
      <c r="Z7" s="15"/>
    </row>
    <row r="8" spans="1:26">
      <c r="A8" s="29" t="s">
        <v>384</v>
      </c>
      <c r="B8" s="53" t="s">
        <v>314</v>
      </c>
      <c r="C8" s="26" t="s">
        <v>385</v>
      </c>
      <c r="D8" s="26" t="s">
        <v>385</v>
      </c>
      <c r="E8" s="54">
        <f>SUM(G8:R8)-L8</f>
        <v>0</v>
      </c>
      <c r="F8" s="55">
        <f t="shared" ref="F8:F14" si="0">G8+H8+I8+J8</f>
        <v>0</v>
      </c>
      <c r="G8" s="56">
        <f t="shared" ref="G8:J8" si="1">G9+G10</f>
        <v>0</v>
      </c>
      <c r="H8" s="56">
        <f t="shared" si="1"/>
        <v>0</v>
      </c>
      <c r="I8" s="56">
        <f t="shared" si="1"/>
        <v>0</v>
      </c>
      <c r="J8" s="56">
        <f t="shared" si="1"/>
        <v>0</v>
      </c>
      <c r="K8" s="45"/>
      <c r="L8" s="57">
        <f>SUM(M8:P8)</f>
        <v>0</v>
      </c>
      <c r="M8" s="45"/>
      <c r="N8" s="46"/>
      <c r="O8" s="45"/>
      <c r="P8" s="45"/>
      <c r="Q8" s="45"/>
      <c r="R8" s="45"/>
      <c r="S8" s="15"/>
      <c r="T8" s="15"/>
      <c r="U8" s="15"/>
      <c r="V8" s="15"/>
      <c r="W8" s="15"/>
      <c r="X8" s="15"/>
      <c r="Y8" s="15"/>
      <c r="Z8" s="15"/>
    </row>
    <row r="9" spans="1:26" ht="27.75" customHeight="1">
      <c r="A9" s="32" t="s">
        <v>315</v>
      </c>
      <c r="B9" s="53" t="s">
        <v>316</v>
      </c>
      <c r="C9" s="26" t="s">
        <v>385</v>
      </c>
      <c r="D9" s="26" t="s">
        <v>385</v>
      </c>
      <c r="E9" s="54">
        <f t="shared" ref="E9:E10" si="2">SUM(G9:J9)</f>
        <v>0</v>
      </c>
      <c r="F9" s="55">
        <f t="shared" si="0"/>
        <v>0</v>
      </c>
      <c r="G9" s="58">
        <v>0</v>
      </c>
      <c r="H9" s="58">
        <v>0</v>
      </c>
      <c r="I9" s="58">
        <v>0</v>
      </c>
      <c r="J9" s="58">
        <v>0</v>
      </c>
      <c r="K9" s="50" t="s">
        <v>385</v>
      </c>
      <c r="L9" s="26" t="s">
        <v>385</v>
      </c>
      <c r="M9" s="26" t="s">
        <v>385</v>
      </c>
      <c r="N9" s="26" t="s">
        <v>385</v>
      </c>
      <c r="O9" s="26" t="s">
        <v>385</v>
      </c>
      <c r="P9" s="50" t="s">
        <v>385</v>
      </c>
      <c r="Q9" s="52" t="s">
        <v>385</v>
      </c>
      <c r="R9" s="26" t="s">
        <v>385</v>
      </c>
      <c r="S9" s="15"/>
      <c r="T9" s="15"/>
      <c r="U9" s="15"/>
      <c r="V9" s="15"/>
      <c r="W9" s="15"/>
      <c r="X9" s="15"/>
      <c r="Y9" s="15"/>
      <c r="Z9" s="15"/>
    </row>
    <row r="10" spans="1:26">
      <c r="A10" s="32" t="s">
        <v>318</v>
      </c>
      <c r="B10" s="53" t="s">
        <v>319</v>
      </c>
      <c r="C10" s="26" t="s">
        <v>385</v>
      </c>
      <c r="D10" s="26" t="s">
        <v>385</v>
      </c>
      <c r="E10" s="54">
        <f t="shared" si="2"/>
        <v>0</v>
      </c>
      <c r="F10" s="55">
        <f t="shared" si="0"/>
        <v>0</v>
      </c>
      <c r="G10" s="59">
        <v>0</v>
      </c>
      <c r="H10" s="58">
        <v>0</v>
      </c>
      <c r="I10" s="58">
        <v>0</v>
      </c>
      <c r="J10" s="58">
        <v>0</v>
      </c>
      <c r="K10" s="50" t="s">
        <v>385</v>
      </c>
      <c r="L10" s="26" t="s">
        <v>385</v>
      </c>
      <c r="M10" s="26" t="s">
        <v>385</v>
      </c>
      <c r="N10" s="26" t="s">
        <v>385</v>
      </c>
      <c r="O10" s="26" t="s">
        <v>385</v>
      </c>
      <c r="P10" s="50" t="s">
        <v>385</v>
      </c>
      <c r="Q10" s="52" t="s">
        <v>385</v>
      </c>
      <c r="R10" s="26" t="s">
        <v>385</v>
      </c>
      <c r="S10" s="15"/>
      <c r="T10" s="15"/>
      <c r="U10" s="15"/>
      <c r="V10" s="15"/>
      <c r="W10" s="15"/>
      <c r="X10" s="15"/>
      <c r="Y10" s="15"/>
      <c r="Z10" s="15"/>
    </row>
    <row r="11" spans="1:26" ht="27.75" customHeight="1">
      <c r="A11" s="29" t="s">
        <v>386</v>
      </c>
      <c r="B11" s="53" t="s">
        <v>321</v>
      </c>
      <c r="C11" s="26" t="s">
        <v>385</v>
      </c>
      <c r="D11" s="26" t="s">
        <v>385</v>
      </c>
      <c r="E11" s="54">
        <f>SUM(G11:R11)-L11</f>
        <v>850018.83999999985</v>
      </c>
      <c r="F11" s="55">
        <f t="shared" si="0"/>
        <v>0</v>
      </c>
      <c r="G11" s="56">
        <f t="shared" ref="G11:K11" si="3">G8+G14-G20-G118-G122</f>
        <v>0</v>
      </c>
      <c r="H11" s="56">
        <f t="shared" si="3"/>
        <v>0</v>
      </c>
      <c r="I11" s="56">
        <f t="shared" si="3"/>
        <v>0</v>
      </c>
      <c r="J11" s="56">
        <f t="shared" si="3"/>
        <v>0</v>
      </c>
      <c r="K11" s="60">
        <f t="shared" si="3"/>
        <v>0</v>
      </c>
      <c r="L11" s="57">
        <f>SUM(M11:P11)</f>
        <v>850018.83999999985</v>
      </c>
      <c r="M11" s="157">
        <f>M8+N8+O8+M14+N14+O14-M20-M118-M122</f>
        <v>-890247.16000000015</v>
      </c>
      <c r="N11" s="118"/>
      <c r="O11" s="120"/>
      <c r="P11" s="60">
        <f t="shared" ref="P11:R11" si="4">P8+P14-P20-P118-P122</f>
        <v>1740266</v>
      </c>
      <c r="Q11" s="61">
        <f t="shared" si="4"/>
        <v>0</v>
      </c>
      <c r="R11" s="56">
        <f t="shared" si="4"/>
        <v>0</v>
      </c>
      <c r="S11" s="15"/>
      <c r="T11" s="15"/>
      <c r="U11" s="15"/>
      <c r="V11" s="15"/>
      <c r="W11" s="15"/>
      <c r="X11" s="15"/>
      <c r="Y11" s="15"/>
      <c r="Z11" s="15"/>
    </row>
    <row r="12" spans="1:26" ht="27.75" customHeight="1">
      <c r="A12" s="32" t="s">
        <v>356</v>
      </c>
      <c r="B12" s="53" t="s">
        <v>323</v>
      </c>
      <c r="C12" s="26" t="s">
        <v>385</v>
      </c>
      <c r="D12" s="26" t="s">
        <v>385</v>
      </c>
      <c r="E12" s="54">
        <f t="shared" ref="E12:E13" si="5">SUM(G12:J12)</f>
        <v>0</v>
      </c>
      <c r="F12" s="55">
        <f t="shared" si="0"/>
        <v>0</v>
      </c>
      <c r="G12" s="45"/>
      <c r="H12" s="45"/>
      <c r="I12" s="45"/>
      <c r="J12" s="45"/>
      <c r="K12" s="50" t="s">
        <v>385</v>
      </c>
      <c r="L12" s="26" t="s">
        <v>385</v>
      </c>
      <c r="M12" s="26" t="s">
        <v>385</v>
      </c>
      <c r="N12" s="26" t="s">
        <v>385</v>
      </c>
      <c r="O12" s="26" t="s">
        <v>385</v>
      </c>
      <c r="P12" s="50" t="s">
        <v>385</v>
      </c>
      <c r="Q12" s="52" t="s">
        <v>385</v>
      </c>
      <c r="R12" s="26" t="s">
        <v>385</v>
      </c>
      <c r="S12" s="15"/>
      <c r="T12" s="15"/>
      <c r="U12" s="15"/>
      <c r="V12" s="15"/>
      <c r="W12" s="15"/>
      <c r="X12" s="15"/>
      <c r="Y12" s="15"/>
      <c r="Z12" s="15"/>
    </row>
    <row r="13" spans="1:26">
      <c r="A13" s="32" t="s">
        <v>358</v>
      </c>
      <c r="B13" s="53" t="s">
        <v>325</v>
      </c>
      <c r="C13" s="26" t="s">
        <v>385</v>
      </c>
      <c r="D13" s="26" t="s">
        <v>385</v>
      </c>
      <c r="E13" s="54">
        <f t="shared" si="5"/>
        <v>0</v>
      </c>
      <c r="F13" s="55">
        <f t="shared" si="0"/>
        <v>0</v>
      </c>
      <c r="G13" s="45"/>
      <c r="H13" s="45"/>
      <c r="I13" s="45"/>
      <c r="J13" s="45"/>
      <c r="K13" s="50" t="s">
        <v>385</v>
      </c>
      <c r="L13" s="26" t="s">
        <v>385</v>
      </c>
      <c r="M13" s="26" t="s">
        <v>385</v>
      </c>
      <c r="N13" s="26" t="s">
        <v>385</v>
      </c>
      <c r="O13" s="26" t="s">
        <v>385</v>
      </c>
      <c r="P13" s="50" t="s">
        <v>385</v>
      </c>
      <c r="Q13" s="52" t="s">
        <v>385</v>
      </c>
      <c r="R13" s="26" t="s">
        <v>385</v>
      </c>
      <c r="S13" s="15"/>
      <c r="T13" s="15"/>
      <c r="U13" s="15"/>
      <c r="V13" s="15"/>
      <c r="W13" s="15"/>
      <c r="X13" s="15"/>
      <c r="Y13" s="15"/>
      <c r="Z13" s="15"/>
    </row>
    <row r="14" spans="1:26">
      <c r="A14" s="62" t="s">
        <v>387</v>
      </c>
      <c r="B14" s="63" t="s">
        <v>388</v>
      </c>
      <c r="C14" s="64" t="s">
        <v>385</v>
      </c>
      <c r="D14" s="64" t="s">
        <v>385</v>
      </c>
      <c r="E14" s="54">
        <f t="shared" ref="E14:E16" si="6">SUM(G14:R14)-L14</f>
        <v>109903874.74000001</v>
      </c>
      <c r="F14" s="55">
        <f t="shared" si="0"/>
        <v>100000000</v>
      </c>
      <c r="G14" s="65">
        <f t="shared" ref="G14:I14" si="7">G15+G16+G19</f>
        <v>49112859.380000003</v>
      </c>
      <c r="H14" s="65">
        <f t="shared" si="7"/>
        <v>41287740.619999997</v>
      </c>
      <c r="I14" s="65">
        <f t="shared" si="7"/>
        <v>9599400</v>
      </c>
      <c r="J14" s="65">
        <f>J16+J19</f>
        <v>0</v>
      </c>
      <c r="K14" s="66">
        <f>K15+K16</f>
        <v>0</v>
      </c>
      <c r="L14" s="57">
        <f t="shared" ref="L14:L16" si="8">SUM(M14:P14)</f>
        <v>9903874.7400000002</v>
      </c>
      <c r="M14" s="65">
        <f t="shared" ref="M14:R14" si="9">M15+M16</f>
        <v>3835694.62</v>
      </c>
      <c r="N14" s="65">
        <f t="shared" si="9"/>
        <v>2158153.2800000003</v>
      </c>
      <c r="O14" s="65">
        <f t="shared" si="9"/>
        <v>812526.84000000008</v>
      </c>
      <c r="P14" s="66">
        <f t="shared" si="9"/>
        <v>3097500</v>
      </c>
      <c r="Q14" s="67">
        <f t="shared" si="9"/>
        <v>0</v>
      </c>
      <c r="R14" s="65">
        <f t="shared" si="9"/>
        <v>0</v>
      </c>
      <c r="S14" s="15"/>
      <c r="T14" s="15"/>
      <c r="U14" s="15"/>
      <c r="V14" s="15"/>
      <c r="W14" s="15"/>
      <c r="X14" s="15"/>
      <c r="Y14" s="15"/>
      <c r="Z14" s="15"/>
    </row>
    <row r="15" spans="1:26">
      <c r="A15" s="32" t="s">
        <v>389</v>
      </c>
      <c r="B15" s="63" t="s">
        <v>390</v>
      </c>
      <c r="C15" s="26" t="s">
        <v>385</v>
      </c>
      <c r="D15" s="26" t="s">
        <v>385</v>
      </c>
      <c r="E15" s="54">
        <f t="shared" si="6"/>
        <v>109903874.74000001</v>
      </c>
      <c r="F15" s="55">
        <f>G15+H15+I15</f>
        <v>100000000</v>
      </c>
      <c r="G15" s="58">
        <v>49112859.380000003</v>
      </c>
      <c r="H15" s="58">
        <v>41287740.619999997</v>
      </c>
      <c r="I15" s="58">
        <v>9599400</v>
      </c>
      <c r="J15" s="26" t="s">
        <v>385</v>
      </c>
      <c r="K15" s="45"/>
      <c r="L15" s="57">
        <f t="shared" si="8"/>
        <v>9903874.7400000002</v>
      </c>
      <c r="M15" s="46">
        <v>3835694.62</v>
      </c>
      <c r="N15" s="45">
        <f>5993847.9-M15</f>
        <v>2158153.2800000003</v>
      </c>
      <c r="O15" s="46">
        <f>360000+452526.84</f>
        <v>812526.84000000008</v>
      </c>
      <c r="P15" s="46">
        <f>800000+1447500+850000</f>
        <v>3097500</v>
      </c>
      <c r="Q15" s="45"/>
      <c r="R15" s="45"/>
      <c r="S15" s="15"/>
      <c r="T15" s="15"/>
      <c r="U15" s="15"/>
      <c r="V15" s="15"/>
      <c r="W15" s="15"/>
      <c r="X15" s="15"/>
      <c r="Y15" s="15"/>
      <c r="Z15" s="15"/>
    </row>
    <row r="16" spans="1:26">
      <c r="A16" s="32" t="s">
        <v>391</v>
      </c>
      <c r="B16" s="63" t="s">
        <v>392</v>
      </c>
      <c r="C16" s="26" t="s">
        <v>385</v>
      </c>
      <c r="D16" s="26" t="s">
        <v>385</v>
      </c>
      <c r="E16" s="54">
        <f t="shared" si="6"/>
        <v>0</v>
      </c>
      <c r="F16" s="55">
        <f t="shared" ref="F16:F123" si="10">G16+H16+I16+J16</f>
        <v>0</v>
      </c>
      <c r="G16" s="65">
        <f t="shared" ref="G16:J16" si="11">G17+G18</f>
        <v>0</v>
      </c>
      <c r="H16" s="65">
        <f t="shared" si="11"/>
        <v>0</v>
      </c>
      <c r="I16" s="65">
        <f t="shared" si="11"/>
        <v>0</v>
      </c>
      <c r="J16" s="65">
        <f t="shared" si="11"/>
        <v>0</v>
      </c>
      <c r="K16" s="45"/>
      <c r="L16" s="57">
        <f t="shared" si="8"/>
        <v>0</v>
      </c>
      <c r="M16" s="45"/>
      <c r="N16" s="45"/>
      <c r="O16" s="45"/>
      <c r="P16" s="45"/>
      <c r="Q16" s="45"/>
      <c r="R16" s="45"/>
      <c r="S16" s="15"/>
      <c r="T16" s="15"/>
      <c r="U16" s="15"/>
      <c r="V16" s="15"/>
      <c r="W16" s="15"/>
      <c r="X16" s="15"/>
      <c r="Y16" s="15"/>
      <c r="Z16" s="15"/>
    </row>
    <row r="17" spans="1:26" ht="41.25" customHeight="1">
      <c r="A17" s="32" t="s">
        <v>326</v>
      </c>
      <c r="B17" s="63" t="s">
        <v>393</v>
      </c>
      <c r="C17" s="26" t="s">
        <v>385</v>
      </c>
      <c r="D17" s="26" t="s">
        <v>385</v>
      </c>
      <c r="E17" s="54">
        <f t="shared" ref="E17:E19" si="12">SUM(G17:J17)</f>
        <v>0</v>
      </c>
      <c r="F17" s="55">
        <f t="shared" si="10"/>
        <v>0</v>
      </c>
      <c r="G17" s="45"/>
      <c r="H17" s="45"/>
      <c r="I17" s="45"/>
      <c r="J17" s="45"/>
      <c r="K17" s="50" t="s">
        <v>385</v>
      </c>
      <c r="L17" s="26" t="s">
        <v>385</v>
      </c>
      <c r="M17" s="26" t="s">
        <v>385</v>
      </c>
      <c r="N17" s="26" t="s">
        <v>385</v>
      </c>
      <c r="O17" s="26" t="s">
        <v>385</v>
      </c>
      <c r="P17" s="50" t="s">
        <v>385</v>
      </c>
      <c r="Q17" s="52" t="s">
        <v>385</v>
      </c>
      <c r="R17" s="26" t="s">
        <v>385</v>
      </c>
      <c r="S17" s="15"/>
      <c r="T17" s="15"/>
      <c r="U17" s="15"/>
      <c r="V17" s="15"/>
      <c r="W17" s="15"/>
      <c r="X17" s="15"/>
      <c r="Y17" s="15"/>
      <c r="Z17" s="15"/>
    </row>
    <row r="18" spans="1:26" ht="27.75" customHeight="1">
      <c r="A18" s="32" t="s">
        <v>328</v>
      </c>
      <c r="B18" s="63" t="s">
        <v>394</v>
      </c>
      <c r="C18" s="26" t="s">
        <v>385</v>
      </c>
      <c r="D18" s="26" t="s">
        <v>385</v>
      </c>
      <c r="E18" s="54">
        <f t="shared" si="12"/>
        <v>0</v>
      </c>
      <c r="F18" s="55">
        <f t="shared" si="10"/>
        <v>0</v>
      </c>
      <c r="G18" s="45"/>
      <c r="H18" s="45"/>
      <c r="I18" s="45"/>
      <c r="J18" s="45"/>
      <c r="K18" s="50" t="s">
        <v>385</v>
      </c>
      <c r="L18" s="26" t="s">
        <v>385</v>
      </c>
      <c r="M18" s="26" t="s">
        <v>385</v>
      </c>
      <c r="N18" s="26" t="s">
        <v>385</v>
      </c>
      <c r="O18" s="26" t="s">
        <v>385</v>
      </c>
      <c r="P18" s="50" t="s">
        <v>385</v>
      </c>
      <c r="Q18" s="52" t="s">
        <v>385</v>
      </c>
      <c r="R18" s="26" t="s">
        <v>385</v>
      </c>
      <c r="S18" s="15"/>
      <c r="T18" s="15"/>
      <c r="U18" s="15"/>
      <c r="V18" s="15"/>
      <c r="W18" s="15"/>
      <c r="X18" s="15"/>
      <c r="Y18" s="15"/>
      <c r="Z18" s="15"/>
    </row>
    <row r="19" spans="1:26" ht="27.75" customHeight="1">
      <c r="A19" s="32" t="s">
        <v>395</v>
      </c>
      <c r="B19" s="63" t="s">
        <v>396</v>
      </c>
      <c r="C19" s="26" t="s">
        <v>385</v>
      </c>
      <c r="D19" s="26" t="s">
        <v>385</v>
      </c>
      <c r="E19" s="54">
        <f t="shared" si="12"/>
        <v>0</v>
      </c>
      <c r="F19" s="55">
        <f t="shared" si="10"/>
        <v>0</v>
      </c>
      <c r="G19" s="45"/>
      <c r="H19" s="45"/>
      <c r="I19" s="45"/>
      <c r="J19" s="45"/>
      <c r="K19" s="50" t="s">
        <v>385</v>
      </c>
      <c r="L19" s="26" t="s">
        <v>385</v>
      </c>
      <c r="M19" s="26" t="s">
        <v>385</v>
      </c>
      <c r="N19" s="26" t="s">
        <v>385</v>
      </c>
      <c r="O19" s="26" t="s">
        <v>385</v>
      </c>
      <c r="P19" s="50" t="s">
        <v>385</v>
      </c>
      <c r="Q19" s="52" t="s">
        <v>385</v>
      </c>
      <c r="R19" s="26" t="s">
        <v>385</v>
      </c>
      <c r="S19" s="15"/>
      <c r="T19" s="15"/>
      <c r="U19" s="15"/>
      <c r="V19" s="15"/>
      <c r="W19" s="15"/>
      <c r="X19" s="15"/>
      <c r="Y19" s="15"/>
      <c r="Z19" s="15"/>
    </row>
    <row r="20" spans="1:26" ht="32.25" customHeight="1">
      <c r="A20" s="68" t="s">
        <v>397</v>
      </c>
      <c r="B20" s="63" t="s">
        <v>398</v>
      </c>
      <c r="C20" s="69" t="s">
        <v>385</v>
      </c>
      <c r="D20" s="69" t="s">
        <v>385</v>
      </c>
      <c r="E20" s="54">
        <f t="shared" ref="E20:E123" si="13">SUM(G20:R20)-L20</f>
        <v>109053855.90000001</v>
      </c>
      <c r="F20" s="55">
        <f t="shared" si="10"/>
        <v>100000000</v>
      </c>
      <c r="G20" s="70">
        <f t="shared" ref="G20:K20" si="14">G21+G40+G52+G56+G61+G64+G67+G115</f>
        <v>49112859.380000003</v>
      </c>
      <c r="H20" s="70">
        <f t="shared" si="14"/>
        <v>41287740.619999997</v>
      </c>
      <c r="I20" s="70">
        <f t="shared" si="14"/>
        <v>9599400</v>
      </c>
      <c r="J20" s="70">
        <f t="shared" si="14"/>
        <v>0</v>
      </c>
      <c r="K20" s="71">
        <f t="shared" si="14"/>
        <v>0</v>
      </c>
      <c r="L20" s="57">
        <f t="shared" ref="L20:L123" si="15">SUM(M20:P20)</f>
        <v>9053855.9000000004</v>
      </c>
      <c r="M20" s="158">
        <f>M21+M40+M52+M56+M61+M64+M67+M115</f>
        <v>7696621.9000000004</v>
      </c>
      <c r="N20" s="118"/>
      <c r="O20" s="120"/>
      <c r="P20" s="71">
        <f t="shared" ref="P20:R20" si="16">P21+P40+P52+P56+P61+P64+P67+P115</f>
        <v>1357234</v>
      </c>
      <c r="Q20" s="72">
        <f t="shared" si="16"/>
        <v>0</v>
      </c>
      <c r="R20" s="70">
        <f t="shared" si="16"/>
        <v>0</v>
      </c>
      <c r="S20" s="15"/>
      <c r="T20" s="15"/>
      <c r="U20" s="15"/>
      <c r="V20" s="15"/>
      <c r="W20" s="15"/>
      <c r="X20" s="15"/>
      <c r="Y20" s="15"/>
      <c r="Z20" s="15"/>
    </row>
    <row r="21" spans="1:26" ht="26.25" customHeight="1">
      <c r="A21" s="73" t="s">
        <v>399</v>
      </c>
      <c r="B21" s="53" t="s">
        <v>400</v>
      </c>
      <c r="C21" s="74" t="s">
        <v>258</v>
      </c>
      <c r="D21" s="26" t="s">
        <v>385</v>
      </c>
      <c r="E21" s="54">
        <f t="shared" si="13"/>
        <v>40296538.119999997</v>
      </c>
      <c r="F21" s="55">
        <f t="shared" si="10"/>
        <v>39041036.049999997</v>
      </c>
      <c r="G21" s="75">
        <f t="shared" ref="G21:K21" si="17">G22+G25+G31+G35</f>
        <v>2911374.4299999997</v>
      </c>
      <c r="H21" s="75">
        <f t="shared" si="17"/>
        <v>36129661.619999997</v>
      </c>
      <c r="I21" s="75">
        <f t="shared" si="17"/>
        <v>0</v>
      </c>
      <c r="J21" s="75">
        <f t="shared" si="17"/>
        <v>0</v>
      </c>
      <c r="K21" s="76">
        <f t="shared" si="17"/>
        <v>0</v>
      </c>
      <c r="L21" s="57">
        <f t="shared" si="15"/>
        <v>1255502.07</v>
      </c>
      <c r="M21" s="159">
        <f>M22+M25+M31+M35</f>
        <v>668674</v>
      </c>
      <c r="N21" s="118"/>
      <c r="O21" s="120"/>
      <c r="P21" s="76">
        <f t="shared" ref="P21:R21" si="18">P22+P25+P31+P35</f>
        <v>586828.07000000007</v>
      </c>
      <c r="Q21" s="77">
        <f t="shared" si="18"/>
        <v>0</v>
      </c>
      <c r="R21" s="75">
        <f t="shared" si="18"/>
        <v>0</v>
      </c>
      <c r="S21" s="15"/>
      <c r="T21" s="15"/>
      <c r="U21" s="15"/>
      <c r="V21" s="15"/>
      <c r="W21" s="15"/>
      <c r="X21" s="15"/>
      <c r="Y21" s="15"/>
      <c r="Z21" s="15"/>
    </row>
    <row r="22" spans="1:26" ht="26.25" customHeight="1">
      <c r="A22" s="78" t="s">
        <v>401</v>
      </c>
      <c r="B22" s="53" t="s">
        <v>402</v>
      </c>
      <c r="C22" s="74" t="s">
        <v>270</v>
      </c>
      <c r="D22" s="26" t="s">
        <v>385</v>
      </c>
      <c r="E22" s="54">
        <f t="shared" si="13"/>
        <v>38407664.509999998</v>
      </c>
      <c r="F22" s="55">
        <f t="shared" si="10"/>
        <v>37675283.589999996</v>
      </c>
      <c r="G22" s="75">
        <f t="shared" ref="G22:K22" si="19">G23+G24</f>
        <v>1630411.97</v>
      </c>
      <c r="H22" s="75">
        <f t="shared" si="19"/>
        <v>36044871.619999997</v>
      </c>
      <c r="I22" s="75">
        <f t="shared" si="19"/>
        <v>0</v>
      </c>
      <c r="J22" s="75">
        <f t="shared" si="19"/>
        <v>0</v>
      </c>
      <c r="K22" s="76">
        <f t="shared" si="19"/>
        <v>0</v>
      </c>
      <c r="L22" s="57">
        <f t="shared" si="15"/>
        <v>732380.92</v>
      </c>
      <c r="M22" s="159">
        <f>M23+M24</f>
        <v>503897</v>
      </c>
      <c r="N22" s="118"/>
      <c r="O22" s="120"/>
      <c r="P22" s="76">
        <f t="shared" ref="P22:R22" si="20">P23+P24</f>
        <v>228483.92</v>
      </c>
      <c r="Q22" s="77">
        <f t="shared" si="20"/>
        <v>0</v>
      </c>
      <c r="R22" s="75">
        <f t="shared" si="20"/>
        <v>0</v>
      </c>
      <c r="S22" s="15"/>
      <c r="T22" s="15"/>
      <c r="U22" s="15"/>
      <c r="V22" s="15"/>
      <c r="W22" s="15"/>
      <c r="X22" s="15"/>
      <c r="Y22" s="15"/>
      <c r="Z22" s="15"/>
    </row>
    <row r="23" spans="1:26" ht="15.75" customHeight="1">
      <c r="A23" s="78" t="s">
        <v>403</v>
      </c>
      <c r="B23" s="53" t="s">
        <v>404</v>
      </c>
      <c r="C23" s="26" t="s">
        <v>385</v>
      </c>
      <c r="D23" s="79">
        <v>211</v>
      </c>
      <c r="E23" s="54">
        <f t="shared" si="13"/>
        <v>38407664.509999998</v>
      </c>
      <c r="F23" s="55">
        <f t="shared" si="10"/>
        <v>37675283.589999996</v>
      </c>
      <c r="G23" s="46">
        <v>1630411.97</v>
      </c>
      <c r="H23" s="46">
        <v>36044871.619999997</v>
      </c>
      <c r="I23" s="45"/>
      <c r="J23" s="45"/>
      <c r="K23" s="46"/>
      <c r="L23" s="57">
        <f t="shared" si="15"/>
        <v>732380.92</v>
      </c>
      <c r="M23" s="160">
        <f>230000+114943+34483+57471+67000</f>
        <v>503897</v>
      </c>
      <c r="N23" s="118"/>
      <c r="O23" s="120"/>
      <c r="P23" s="46">
        <f>182483.92+46000</f>
        <v>228483.92</v>
      </c>
      <c r="Q23" s="45"/>
      <c r="R23" s="45"/>
      <c r="S23" s="15"/>
      <c r="T23" s="15"/>
      <c r="U23" s="15"/>
      <c r="V23" s="15"/>
      <c r="W23" s="15"/>
      <c r="X23" s="15"/>
      <c r="Y23" s="15"/>
      <c r="Z23" s="15"/>
    </row>
    <row r="24" spans="1:26" ht="15.75" customHeight="1">
      <c r="A24" s="78" t="s">
        <v>405</v>
      </c>
      <c r="B24" s="53" t="s">
        <v>406</v>
      </c>
      <c r="C24" s="26" t="s">
        <v>385</v>
      </c>
      <c r="D24" s="79">
        <v>266</v>
      </c>
      <c r="E24" s="54">
        <f t="shared" si="13"/>
        <v>0</v>
      </c>
      <c r="F24" s="55">
        <f t="shared" si="10"/>
        <v>0</v>
      </c>
      <c r="G24" s="45"/>
      <c r="H24" s="45"/>
      <c r="I24" s="45"/>
      <c r="J24" s="45"/>
      <c r="K24" s="45"/>
      <c r="L24" s="57">
        <f t="shared" si="15"/>
        <v>0</v>
      </c>
      <c r="M24" s="160"/>
      <c r="N24" s="118"/>
      <c r="O24" s="120"/>
      <c r="P24" s="45"/>
      <c r="Q24" s="45"/>
      <c r="R24" s="45"/>
      <c r="S24" s="15"/>
      <c r="T24" s="15"/>
      <c r="U24" s="15"/>
      <c r="V24" s="15"/>
      <c r="W24" s="15"/>
      <c r="X24" s="15"/>
      <c r="Y24" s="15"/>
      <c r="Z24" s="15"/>
    </row>
    <row r="25" spans="1:26" ht="27.75" customHeight="1">
      <c r="A25" s="32" t="s">
        <v>407</v>
      </c>
      <c r="B25" s="53" t="s">
        <v>408</v>
      </c>
      <c r="C25" s="74" t="s">
        <v>409</v>
      </c>
      <c r="D25" s="26" t="s">
        <v>385</v>
      </c>
      <c r="E25" s="54">
        <f t="shared" si="13"/>
        <v>1456632.46</v>
      </c>
      <c r="F25" s="55">
        <f t="shared" si="10"/>
        <v>1154690.46</v>
      </c>
      <c r="G25" s="75">
        <f t="shared" ref="G25:K25" si="21">G26+G27+G28+G29+G30</f>
        <v>1069900.46</v>
      </c>
      <c r="H25" s="75">
        <f t="shared" si="21"/>
        <v>84790</v>
      </c>
      <c r="I25" s="75">
        <f t="shared" si="21"/>
        <v>0</v>
      </c>
      <c r="J25" s="75">
        <f t="shared" si="21"/>
        <v>0</v>
      </c>
      <c r="K25" s="76">
        <f t="shared" si="21"/>
        <v>0</v>
      </c>
      <c r="L25" s="57">
        <f t="shared" si="15"/>
        <v>301942</v>
      </c>
      <c r="M25" s="159">
        <f>M26+M27+M28+M29+M30</f>
        <v>12600</v>
      </c>
      <c r="N25" s="118"/>
      <c r="O25" s="120"/>
      <c r="P25" s="76">
        <f t="shared" ref="P25:R25" si="22">P26+P27+P28+P29+P30</f>
        <v>289342</v>
      </c>
      <c r="Q25" s="77">
        <f t="shared" si="22"/>
        <v>0</v>
      </c>
      <c r="R25" s="75">
        <f t="shared" si="22"/>
        <v>0</v>
      </c>
      <c r="S25" s="15"/>
      <c r="T25" s="15"/>
      <c r="U25" s="15"/>
      <c r="V25" s="15"/>
      <c r="W25" s="15"/>
      <c r="X25" s="15"/>
      <c r="Y25" s="15"/>
      <c r="Z25" s="15"/>
    </row>
    <row r="26" spans="1:26" ht="15.75" customHeight="1">
      <c r="A26" s="78" t="s">
        <v>410</v>
      </c>
      <c r="B26" s="53" t="s">
        <v>411</v>
      </c>
      <c r="C26" s="26" t="s">
        <v>385</v>
      </c>
      <c r="D26" s="79">
        <v>212</v>
      </c>
      <c r="E26" s="54">
        <f t="shared" si="13"/>
        <v>209050.8</v>
      </c>
      <c r="F26" s="55">
        <f t="shared" si="10"/>
        <v>178250.8</v>
      </c>
      <c r="G26" s="80">
        <v>172650.8</v>
      </c>
      <c r="H26" s="80">
        <v>5600</v>
      </c>
      <c r="I26" s="81"/>
      <c r="J26" s="81"/>
      <c r="K26" s="82"/>
      <c r="L26" s="57">
        <f t="shared" si="15"/>
        <v>30800</v>
      </c>
      <c r="M26" s="160">
        <f>4200+8400</f>
        <v>12600</v>
      </c>
      <c r="N26" s="118"/>
      <c r="O26" s="120"/>
      <c r="P26" s="83">
        <v>18200</v>
      </c>
      <c r="Q26" s="84"/>
      <c r="R26" s="81"/>
      <c r="S26" s="15"/>
      <c r="T26" s="15"/>
      <c r="U26" s="15"/>
      <c r="V26" s="15"/>
      <c r="W26" s="15"/>
      <c r="X26" s="15"/>
      <c r="Y26" s="15"/>
      <c r="Z26" s="15"/>
    </row>
    <row r="27" spans="1:26" ht="15.75" customHeight="1">
      <c r="A27" s="78" t="s">
        <v>412</v>
      </c>
      <c r="B27" s="53" t="s">
        <v>413</v>
      </c>
      <c r="C27" s="26" t="s">
        <v>385</v>
      </c>
      <c r="D27" s="79">
        <v>221</v>
      </c>
      <c r="E27" s="54">
        <f t="shared" si="13"/>
        <v>0</v>
      </c>
      <c r="F27" s="55">
        <f t="shared" si="10"/>
        <v>0</v>
      </c>
      <c r="G27" s="81"/>
      <c r="H27" s="81"/>
      <c r="I27" s="81"/>
      <c r="J27" s="81"/>
      <c r="K27" s="82"/>
      <c r="L27" s="57">
        <f t="shared" si="15"/>
        <v>0</v>
      </c>
      <c r="M27" s="160"/>
      <c r="N27" s="118"/>
      <c r="O27" s="120"/>
      <c r="P27" s="82"/>
      <c r="Q27" s="84"/>
      <c r="R27" s="81"/>
      <c r="S27" s="15"/>
      <c r="T27" s="15"/>
      <c r="U27" s="15"/>
      <c r="V27" s="15"/>
      <c r="W27" s="15"/>
      <c r="X27" s="15"/>
      <c r="Y27" s="15"/>
      <c r="Z27" s="15"/>
    </row>
    <row r="28" spans="1:26" ht="15.75" customHeight="1">
      <c r="A28" s="78" t="s">
        <v>414</v>
      </c>
      <c r="B28" s="53" t="s">
        <v>415</v>
      </c>
      <c r="C28" s="26" t="s">
        <v>385</v>
      </c>
      <c r="D28" s="79">
        <v>222</v>
      </c>
      <c r="E28" s="54">
        <f t="shared" si="13"/>
        <v>0</v>
      </c>
      <c r="F28" s="55">
        <f t="shared" si="10"/>
        <v>0</v>
      </c>
      <c r="G28" s="80"/>
      <c r="H28" s="81"/>
      <c r="I28" s="81"/>
      <c r="J28" s="81"/>
      <c r="K28" s="82"/>
      <c r="L28" s="57">
        <f t="shared" si="15"/>
        <v>0</v>
      </c>
      <c r="M28" s="160"/>
      <c r="N28" s="118"/>
      <c r="O28" s="120"/>
      <c r="P28" s="82"/>
      <c r="Q28" s="84"/>
      <c r="R28" s="81"/>
      <c r="S28" s="15"/>
      <c r="T28" s="15"/>
      <c r="U28" s="15"/>
      <c r="V28" s="15"/>
      <c r="W28" s="15"/>
      <c r="X28" s="15"/>
      <c r="Y28" s="15"/>
      <c r="Z28" s="15"/>
    </row>
    <row r="29" spans="1:26" ht="15.75" customHeight="1">
      <c r="A29" s="78" t="s">
        <v>416</v>
      </c>
      <c r="B29" s="53" t="s">
        <v>417</v>
      </c>
      <c r="C29" s="26" t="s">
        <v>385</v>
      </c>
      <c r="D29" s="79">
        <v>226</v>
      </c>
      <c r="E29" s="54">
        <f t="shared" si="13"/>
        <v>1247581.6600000001</v>
      </c>
      <c r="F29" s="55">
        <f t="shared" si="10"/>
        <v>976439.66</v>
      </c>
      <c r="G29" s="80">
        <v>897249.66</v>
      </c>
      <c r="H29" s="80">
        <v>79190</v>
      </c>
      <c r="I29" s="81"/>
      <c r="J29" s="81"/>
      <c r="K29" s="82"/>
      <c r="L29" s="57">
        <f t="shared" si="15"/>
        <v>271142</v>
      </c>
      <c r="M29" s="160"/>
      <c r="N29" s="118"/>
      <c r="O29" s="120"/>
      <c r="P29" s="82">
        <f>271142</f>
        <v>271142</v>
      </c>
      <c r="Q29" s="84"/>
      <c r="R29" s="81"/>
      <c r="S29" s="15"/>
      <c r="T29" s="15"/>
      <c r="U29" s="15"/>
      <c r="V29" s="15"/>
      <c r="W29" s="15"/>
      <c r="X29" s="15"/>
      <c r="Y29" s="15"/>
      <c r="Z29" s="15"/>
    </row>
    <row r="30" spans="1:26" ht="15.75" customHeight="1">
      <c r="A30" s="78" t="s">
        <v>405</v>
      </c>
      <c r="B30" s="53" t="s">
        <v>418</v>
      </c>
      <c r="C30" s="26" t="s">
        <v>385</v>
      </c>
      <c r="D30" s="79">
        <v>266</v>
      </c>
      <c r="E30" s="54">
        <f t="shared" si="13"/>
        <v>0</v>
      </c>
      <c r="F30" s="55">
        <f t="shared" si="10"/>
        <v>0</v>
      </c>
      <c r="G30" s="81"/>
      <c r="H30" s="81"/>
      <c r="I30" s="81"/>
      <c r="J30" s="81"/>
      <c r="K30" s="82"/>
      <c r="L30" s="57">
        <f t="shared" si="15"/>
        <v>0</v>
      </c>
      <c r="M30" s="160"/>
      <c r="N30" s="118"/>
      <c r="O30" s="120"/>
      <c r="P30" s="82"/>
      <c r="Q30" s="84"/>
      <c r="R30" s="81"/>
      <c r="S30" s="15"/>
      <c r="T30" s="15"/>
      <c r="U30" s="15"/>
      <c r="V30" s="15"/>
      <c r="W30" s="15"/>
      <c r="X30" s="15"/>
      <c r="Y30" s="15"/>
      <c r="Z30" s="15"/>
    </row>
    <row r="31" spans="1:26" ht="26.25" customHeight="1">
      <c r="A31" s="78" t="s">
        <v>419</v>
      </c>
      <c r="B31" s="53" t="s">
        <v>420</v>
      </c>
      <c r="C31" s="74" t="s">
        <v>421</v>
      </c>
      <c r="D31" s="26" t="s">
        <v>385</v>
      </c>
      <c r="E31" s="54">
        <f t="shared" si="13"/>
        <v>211062</v>
      </c>
      <c r="F31" s="55">
        <f t="shared" si="10"/>
        <v>211062</v>
      </c>
      <c r="G31" s="75">
        <f t="shared" ref="G31:K31" si="23">G32+G33+G34</f>
        <v>211062</v>
      </c>
      <c r="H31" s="75">
        <f t="shared" si="23"/>
        <v>0</v>
      </c>
      <c r="I31" s="75">
        <f t="shared" si="23"/>
        <v>0</v>
      </c>
      <c r="J31" s="75">
        <f t="shared" si="23"/>
        <v>0</v>
      </c>
      <c r="K31" s="76">
        <f t="shared" si="23"/>
        <v>0</v>
      </c>
      <c r="L31" s="57">
        <f t="shared" si="15"/>
        <v>0</v>
      </c>
      <c r="M31" s="159">
        <f>M32+M33+M34</f>
        <v>0</v>
      </c>
      <c r="N31" s="118"/>
      <c r="O31" s="120"/>
      <c r="P31" s="76">
        <f t="shared" ref="P31:R31" si="24">P32+P33+P34</f>
        <v>0</v>
      </c>
      <c r="Q31" s="77">
        <f t="shared" si="24"/>
        <v>0</v>
      </c>
      <c r="R31" s="75">
        <f t="shared" si="24"/>
        <v>0</v>
      </c>
      <c r="S31" s="15"/>
      <c r="T31" s="15"/>
      <c r="U31" s="15"/>
      <c r="V31" s="15"/>
      <c r="W31" s="15"/>
      <c r="X31" s="15"/>
      <c r="Y31" s="15"/>
      <c r="Z31" s="15"/>
    </row>
    <row r="32" spans="1:26" ht="15.75" customHeight="1">
      <c r="A32" s="78" t="s">
        <v>414</v>
      </c>
      <c r="B32" s="53" t="s">
        <v>422</v>
      </c>
      <c r="C32" s="26" t="s">
        <v>385</v>
      </c>
      <c r="D32" s="79">
        <v>222</v>
      </c>
      <c r="E32" s="54">
        <f t="shared" si="13"/>
        <v>0</v>
      </c>
      <c r="F32" s="55">
        <f t="shared" si="10"/>
        <v>0</v>
      </c>
      <c r="G32" s="81"/>
      <c r="H32" s="81"/>
      <c r="I32" s="81"/>
      <c r="J32" s="81"/>
      <c r="K32" s="82"/>
      <c r="L32" s="57">
        <f t="shared" si="15"/>
        <v>0</v>
      </c>
      <c r="M32" s="160"/>
      <c r="N32" s="118"/>
      <c r="O32" s="120"/>
      <c r="P32" s="82"/>
      <c r="Q32" s="84"/>
      <c r="R32" s="81"/>
      <c r="S32" s="15"/>
      <c r="T32" s="15"/>
      <c r="U32" s="15"/>
      <c r="V32" s="15"/>
      <c r="W32" s="15"/>
      <c r="X32" s="15"/>
      <c r="Y32" s="15"/>
      <c r="Z32" s="15"/>
    </row>
    <row r="33" spans="1:26" ht="15.75" customHeight="1">
      <c r="A33" s="78" t="s">
        <v>416</v>
      </c>
      <c r="B33" s="53" t="s">
        <v>423</v>
      </c>
      <c r="C33" s="26" t="s">
        <v>385</v>
      </c>
      <c r="D33" s="79">
        <v>226</v>
      </c>
      <c r="E33" s="54">
        <f t="shared" si="13"/>
        <v>211062</v>
      </c>
      <c r="F33" s="55">
        <f t="shared" si="10"/>
        <v>211062</v>
      </c>
      <c r="G33" s="80">
        <v>211062</v>
      </c>
      <c r="H33" s="81"/>
      <c r="I33" s="81"/>
      <c r="J33" s="81"/>
      <c r="K33" s="82"/>
      <c r="L33" s="57">
        <f t="shared" si="15"/>
        <v>0</v>
      </c>
      <c r="M33" s="160"/>
      <c r="N33" s="118"/>
      <c r="O33" s="120"/>
      <c r="P33" s="82"/>
      <c r="Q33" s="84"/>
      <c r="R33" s="81"/>
      <c r="S33" s="15"/>
      <c r="T33" s="15"/>
      <c r="U33" s="15"/>
      <c r="V33" s="15"/>
      <c r="W33" s="15"/>
      <c r="X33" s="15"/>
      <c r="Y33" s="15"/>
      <c r="Z33" s="15"/>
    </row>
    <row r="34" spans="1:26" ht="15.75" customHeight="1">
      <c r="A34" s="78" t="s">
        <v>424</v>
      </c>
      <c r="B34" s="53" t="s">
        <v>425</v>
      </c>
      <c r="C34" s="26" t="s">
        <v>385</v>
      </c>
      <c r="D34" s="79">
        <v>296</v>
      </c>
      <c r="E34" s="54">
        <f t="shared" si="13"/>
        <v>0</v>
      </c>
      <c r="F34" s="55">
        <f t="shared" si="10"/>
        <v>0</v>
      </c>
      <c r="G34" s="81"/>
      <c r="H34" s="81"/>
      <c r="I34" s="81"/>
      <c r="J34" s="81"/>
      <c r="K34" s="82"/>
      <c r="L34" s="57">
        <f t="shared" si="15"/>
        <v>0</v>
      </c>
      <c r="M34" s="160"/>
      <c r="N34" s="118"/>
      <c r="O34" s="120"/>
      <c r="P34" s="82"/>
      <c r="Q34" s="84"/>
      <c r="R34" s="81"/>
      <c r="S34" s="15"/>
      <c r="T34" s="15"/>
      <c r="U34" s="15"/>
      <c r="V34" s="15"/>
      <c r="W34" s="15"/>
      <c r="X34" s="15"/>
      <c r="Y34" s="15"/>
      <c r="Z34" s="15"/>
    </row>
    <row r="35" spans="1:26" ht="26.25" customHeight="1">
      <c r="A35" s="78" t="s">
        <v>426</v>
      </c>
      <c r="B35" s="53" t="s">
        <v>427</v>
      </c>
      <c r="C35" s="74" t="s">
        <v>428</v>
      </c>
      <c r="D35" s="26" t="s">
        <v>385</v>
      </c>
      <c r="E35" s="54">
        <f t="shared" si="13"/>
        <v>221179.15000000005</v>
      </c>
      <c r="F35" s="55">
        <f t="shared" si="10"/>
        <v>0</v>
      </c>
      <c r="G35" s="75">
        <f t="shared" ref="G35:K35" si="25">G36+G37+G38+G39</f>
        <v>0</v>
      </c>
      <c r="H35" s="75">
        <f t="shared" si="25"/>
        <v>0</v>
      </c>
      <c r="I35" s="75">
        <f t="shared" si="25"/>
        <v>0</v>
      </c>
      <c r="J35" s="75">
        <f t="shared" si="25"/>
        <v>0</v>
      </c>
      <c r="K35" s="76">
        <f t="shared" si="25"/>
        <v>0</v>
      </c>
      <c r="L35" s="57">
        <f t="shared" si="15"/>
        <v>221179.15</v>
      </c>
      <c r="M35" s="159">
        <f>M36+M37+M38+M39</f>
        <v>152177</v>
      </c>
      <c r="N35" s="118"/>
      <c r="O35" s="120"/>
      <c r="P35" s="76">
        <f t="shared" ref="P35:R35" si="26">P36+P37+P38+P39</f>
        <v>69002.149999999994</v>
      </c>
      <c r="Q35" s="77">
        <f t="shared" si="26"/>
        <v>0</v>
      </c>
      <c r="R35" s="75">
        <f t="shared" si="26"/>
        <v>0</v>
      </c>
      <c r="S35" s="15"/>
      <c r="T35" s="15"/>
      <c r="U35" s="15"/>
      <c r="V35" s="15"/>
      <c r="W35" s="15"/>
      <c r="X35" s="15"/>
      <c r="Y35" s="15"/>
      <c r="Z35" s="15"/>
    </row>
    <row r="36" spans="1:26" ht="15.75" customHeight="1">
      <c r="A36" s="78" t="s">
        <v>429</v>
      </c>
      <c r="B36" s="53" t="s">
        <v>430</v>
      </c>
      <c r="C36" s="26" t="s">
        <v>385</v>
      </c>
      <c r="D36" s="79">
        <v>213</v>
      </c>
      <c r="E36" s="54">
        <f t="shared" si="13"/>
        <v>221179.15000000005</v>
      </c>
      <c r="F36" s="55">
        <f t="shared" si="10"/>
        <v>0</v>
      </c>
      <c r="G36" s="81"/>
      <c r="H36" s="81"/>
      <c r="I36" s="81"/>
      <c r="J36" s="81"/>
      <c r="K36" s="83"/>
      <c r="L36" s="57">
        <f t="shared" si="15"/>
        <v>221179.15</v>
      </c>
      <c r="M36" s="160">
        <f>69460+34712+10414+17357+20234</f>
        <v>152177</v>
      </c>
      <c r="N36" s="118"/>
      <c r="O36" s="120"/>
      <c r="P36" s="83">
        <f>55110.15+13892</f>
        <v>69002.149999999994</v>
      </c>
      <c r="Q36" s="84"/>
      <c r="R36" s="81"/>
      <c r="S36" s="15"/>
      <c r="T36" s="15"/>
      <c r="U36" s="15"/>
      <c r="V36" s="15"/>
      <c r="W36" s="15"/>
      <c r="X36" s="15"/>
      <c r="Y36" s="15"/>
      <c r="Z36" s="15"/>
    </row>
    <row r="37" spans="1:26" ht="15.75" customHeight="1">
      <c r="A37" s="78" t="s">
        <v>412</v>
      </c>
      <c r="B37" s="53" t="s">
        <v>431</v>
      </c>
      <c r="C37" s="26" t="s">
        <v>385</v>
      </c>
      <c r="D37" s="79">
        <v>221</v>
      </c>
      <c r="E37" s="54">
        <f t="shared" si="13"/>
        <v>0</v>
      </c>
      <c r="F37" s="55">
        <f t="shared" si="10"/>
        <v>0</v>
      </c>
      <c r="G37" s="81"/>
      <c r="H37" s="81"/>
      <c r="I37" s="81"/>
      <c r="J37" s="81"/>
      <c r="K37" s="82"/>
      <c r="L37" s="57">
        <f t="shared" si="15"/>
        <v>0</v>
      </c>
      <c r="M37" s="160"/>
      <c r="N37" s="118"/>
      <c r="O37" s="120"/>
      <c r="P37" s="82"/>
      <c r="Q37" s="84"/>
      <c r="R37" s="81"/>
      <c r="S37" s="15"/>
      <c r="T37" s="15"/>
      <c r="U37" s="15"/>
      <c r="V37" s="15"/>
      <c r="W37" s="15"/>
      <c r="X37" s="15"/>
      <c r="Y37" s="15"/>
      <c r="Z37" s="15"/>
    </row>
    <row r="38" spans="1:26" ht="15.75" customHeight="1">
      <c r="A38" s="78" t="s">
        <v>414</v>
      </c>
      <c r="B38" s="53" t="s">
        <v>432</v>
      </c>
      <c r="C38" s="26" t="s">
        <v>385</v>
      </c>
      <c r="D38" s="79">
        <v>222</v>
      </c>
      <c r="E38" s="54">
        <f t="shared" si="13"/>
        <v>0</v>
      </c>
      <c r="F38" s="55">
        <f t="shared" si="10"/>
        <v>0</v>
      </c>
      <c r="G38" s="81"/>
      <c r="H38" s="81"/>
      <c r="I38" s="81"/>
      <c r="J38" s="81"/>
      <c r="K38" s="82"/>
      <c r="L38" s="57">
        <f t="shared" si="15"/>
        <v>0</v>
      </c>
      <c r="M38" s="160"/>
      <c r="N38" s="118"/>
      <c r="O38" s="120"/>
      <c r="P38" s="82"/>
      <c r="Q38" s="84"/>
      <c r="R38" s="81"/>
      <c r="S38" s="15"/>
      <c r="T38" s="15"/>
      <c r="U38" s="15"/>
      <c r="V38" s="15"/>
      <c r="W38" s="15"/>
      <c r="X38" s="15"/>
      <c r="Y38" s="15"/>
      <c r="Z38" s="15"/>
    </row>
    <row r="39" spans="1:26" ht="15.75" customHeight="1">
      <c r="A39" s="78" t="s">
        <v>416</v>
      </c>
      <c r="B39" s="53" t="s">
        <v>433</v>
      </c>
      <c r="C39" s="26" t="s">
        <v>385</v>
      </c>
      <c r="D39" s="79">
        <v>226</v>
      </c>
      <c r="E39" s="54">
        <f t="shared" si="13"/>
        <v>0</v>
      </c>
      <c r="F39" s="55">
        <f t="shared" si="10"/>
        <v>0</v>
      </c>
      <c r="G39" s="81"/>
      <c r="H39" s="81"/>
      <c r="I39" s="81"/>
      <c r="J39" s="81"/>
      <c r="K39" s="82"/>
      <c r="L39" s="57">
        <f t="shared" si="15"/>
        <v>0</v>
      </c>
      <c r="M39" s="160"/>
      <c r="N39" s="118"/>
      <c r="O39" s="120"/>
      <c r="P39" s="82"/>
      <c r="Q39" s="84"/>
      <c r="R39" s="81"/>
      <c r="S39" s="15"/>
      <c r="T39" s="15"/>
      <c r="U39" s="15"/>
      <c r="V39" s="15"/>
      <c r="W39" s="15"/>
      <c r="X39" s="15"/>
      <c r="Y39" s="15"/>
      <c r="Z39" s="15"/>
    </row>
    <row r="40" spans="1:26" ht="15.75" customHeight="1">
      <c r="A40" s="73" t="s">
        <v>434</v>
      </c>
      <c r="B40" s="53" t="s">
        <v>435</v>
      </c>
      <c r="C40" s="74" t="s">
        <v>436</v>
      </c>
      <c r="D40" s="26" t="s">
        <v>385</v>
      </c>
      <c r="E40" s="54">
        <f t="shared" si="13"/>
        <v>0</v>
      </c>
      <c r="F40" s="55">
        <f t="shared" si="10"/>
        <v>0</v>
      </c>
      <c r="G40" s="75">
        <f t="shared" ref="G40:K40" si="27">G41+G42+G43+G46+G47</f>
        <v>0</v>
      </c>
      <c r="H40" s="75">
        <f t="shared" si="27"/>
        <v>0</v>
      </c>
      <c r="I40" s="75">
        <f t="shared" si="27"/>
        <v>0</v>
      </c>
      <c r="J40" s="75">
        <f t="shared" si="27"/>
        <v>0</v>
      </c>
      <c r="K40" s="76">
        <f t="shared" si="27"/>
        <v>0</v>
      </c>
      <c r="L40" s="57">
        <f t="shared" si="15"/>
        <v>0</v>
      </c>
      <c r="M40" s="159">
        <f>M41+M42+M43+M46+M47</f>
        <v>0</v>
      </c>
      <c r="N40" s="118"/>
      <c r="O40" s="120"/>
      <c r="P40" s="76">
        <f t="shared" ref="P40:R40" si="28">P41+P42+P43+P46+P47</f>
        <v>0</v>
      </c>
      <c r="Q40" s="77">
        <f t="shared" si="28"/>
        <v>0</v>
      </c>
      <c r="R40" s="75">
        <f t="shared" si="28"/>
        <v>0</v>
      </c>
      <c r="S40" s="15"/>
      <c r="T40" s="15"/>
      <c r="U40" s="15"/>
      <c r="V40" s="15"/>
      <c r="W40" s="15"/>
      <c r="X40" s="15"/>
      <c r="Y40" s="15"/>
      <c r="Z40" s="15"/>
    </row>
    <row r="41" spans="1:26" ht="26.25" customHeight="1">
      <c r="A41" s="78" t="s">
        <v>437</v>
      </c>
      <c r="B41" s="53" t="s">
        <v>438</v>
      </c>
      <c r="C41" s="74" t="s">
        <v>439</v>
      </c>
      <c r="D41" s="26" t="s">
        <v>385</v>
      </c>
      <c r="E41" s="54">
        <f t="shared" si="13"/>
        <v>0</v>
      </c>
      <c r="F41" s="55">
        <f t="shared" si="10"/>
        <v>0</v>
      </c>
      <c r="G41" s="81"/>
      <c r="H41" s="81"/>
      <c r="I41" s="81"/>
      <c r="J41" s="81"/>
      <c r="K41" s="82"/>
      <c r="L41" s="57">
        <f t="shared" si="15"/>
        <v>0</v>
      </c>
      <c r="M41" s="160"/>
      <c r="N41" s="118"/>
      <c r="O41" s="120"/>
      <c r="P41" s="82"/>
      <c r="Q41" s="84"/>
      <c r="R41" s="81"/>
      <c r="S41" s="15"/>
      <c r="T41" s="15"/>
      <c r="U41" s="15"/>
      <c r="V41" s="15"/>
      <c r="W41" s="15"/>
      <c r="X41" s="15"/>
      <c r="Y41" s="15"/>
      <c r="Z41" s="15"/>
    </row>
    <row r="42" spans="1:26" ht="15.75" customHeight="1">
      <c r="A42" s="78" t="s">
        <v>440</v>
      </c>
      <c r="B42" s="53" t="s">
        <v>441</v>
      </c>
      <c r="C42" s="74" t="s">
        <v>442</v>
      </c>
      <c r="D42" s="26" t="s">
        <v>385</v>
      </c>
      <c r="E42" s="54">
        <f t="shared" si="13"/>
        <v>0</v>
      </c>
      <c r="F42" s="55">
        <f t="shared" si="10"/>
        <v>0</v>
      </c>
      <c r="G42" s="81"/>
      <c r="H42" s="81"/>
      <c r="I42" s="81"/>
      <c r="J42" s="81"/>
      <c r="K42" s="82"/>
      <c r="L42" s="57">
        <f t="shared" si="15"/>
        <v>0</v>
      </c>
      <c r="M42" s="160"/>
      <c r="N42" s="118"/>
      <c r="O42" s="120"/>
      <c r="P42" s="82"/>
      <c r="Q42" s="84"/>
      <c r="R42" s="81"/>
      <c r="S42" s="15"/>
      <c r="T42" s="15"/>
      <c r="U42" s="15"/>
      <c r="V42" s="15"/>
      <c r="W42" s="15"/>
      <c r="X42" s="15"/>
      <c r="Y42" s="15"/>
      <c r="Z42" s="15"/>
    </row>
    <row r="43" spans="1:26" ht="26.25" customHeight="1">
      <c r="A43" s="78" t="s">
        <v>443</v>
      </c>
      <c r="B43" s="53" t="s">
        <v>444</v>
      </c>
      <c r="C43" s="74" t="s">
        <v>445</v>
      </c>
      <c r="D43" s="26" t="s">
        <v>385</v>
      </c>
      <c r="E43" s="54">
        <f t="shared" si="13"/>
        <v>0</v>
      </c>
      <c r="F43" s="55">
        <f t="shared" si="10"/>
        <v>0</v>
      </c>
      <c r="G43" s="75">
        <f t="shared" ref="G43:K43" si="29">G44+G45</f>
        <v>0</v>
      </c>
      <c r="H43" s="75">
        <f t="shared" si="29"/>
        <v>0</v>
      </c>
      <c r="I43" s="75">
        <f t="shared" si="29"/>
        <v>0</v>
      </c>
      <c r="J43" s="75">
        <f t="shared" si="29"/>
        <v>0</v>
      </c>
      <c r="K43" s="76">
        <f t="shared" si="29"/>
        <v>0</v>
      </c>
      <c r="L43" s="57">
        <f t="shared" si="15"/>
        <v>0</v>
      </c>
      <c r="M43" s="159">
        <f>M44+M45</f>
        <v>0</v>
      </c>
      <c r="N43" s="118"/>
      <c r="O43" s="120"/>
      <c r="P43" s="76">
        <f t="shared" ref="P43:R43" si="30">P44+P45</f>
        <v>0</v>
      </c>
      <c r="Q43" s="77">
        <f t="shared" si="30"/>
        <v>0</v>
      </c>
      <c r="R43" s="75">
        <f t="shared" si="30"/>
        <v>0</v>
      </c>
      <c r="S43" s="15"/>
      <c r="T43" s="15"/>
      <c r="U43" s="15"/>
      <c r="V43" s="15"/>
      <c r="W43" s="15"/>
      <c r="X43" s="15"/>
      <c r="Y43" s="15"/>
      <c r="Z43" s="15"/>
    </row>
    <row r="44" spans="1:26" ht="15.75" customHeight="1">
      <c r="A44" s="78" t="s">
        <v>424</v>
      </c>
      <c r="B44" s="53" t="s">
        <v>446</v>
      </c>
      <c r="C44" s="26" t="s">
        <v>385</v>
      </c>
      <c r="D44" s="79">
        <v>296</v>
      </c>
      <c r="E44" s="54">
        <f t="shared" si="13"/>
        <v>0</v>
      </c>
      <c r="F44" s="55">
        <f t="shared" si="10"/>
        <v>0</v>
      </c>
      <c r="G44" s="81"/>
      <c r="H44" s="81"/>
      <c r="I44" s="81"/>
      <c r="J44" s="81"/>
      <c r="K44" s="82"/>
      <c r="L44" s="57">
        <f t="shared" si="15"/>
        <v>0</v>
      </c>
      <c r="M44" s="160"/>
      <c r="N44" s="118"/>
      <c r="O44" s="120"/>
      <c r="P44" s="82"/>
      <c r="Q44" s="84"/>
      <c r="R44" s="81"/>
      <c r="S44" s="15"/>
      <c r="T44" s="15"/>
      <c r="U44" s="15"/>
      <c r="V44" s="15"/>
      <c r="W44" s="15"/>
      <c r="X44" s="15"/>
      <c r="Y44" s="15"/>
      <c r="Z44" s="15"/>
    </row>
    <row r="45" spans="1:26" ht="15.75" customHeight="1">
      <c r="A45" s="78" t="s">
        <v>447</v>
      </c>
      <c r="B45" s="53" t="s">
        <v>448</v>
      </c>
      <c r="C45" s="26" t="s">
        <v>385</v>
      </c>
      <c r="D45" s="79">
        <v>262</v>
      </c>
      <c r="E45" s="54">
        <f t="shared" si="13"/>
        <v>0</v>
      </c>
      <c r="F45" s="55">
        <f t="shared" si="10"/>
        <v>0</v>
      </c>
      <c r="G45" s="81"/>
      <c r="H45" s="81"/>
      <c r="I45" s="81"/>
      <c r="J45" s="81"/>
      <c r="K45" s="82"/>
      <c r="L45" s="57">
        <f t="shared" si="15"/>
        <v>0</v>
      </c>
      <c r="M45" s="160"/>
      <c r="N45" s="118"/>
      <c r="O45" s="120"/>
      <c r="P45" s="82"/>
      <c r="Q45" s="84"/>
      <c r="R45" s="81"/>
      <c r="S45" s="15"/>
      <c r="T45" s="15"/>
      <c r="U45" s="15"/>
      <c r="V45" s="15"/>
      <c r="W45" s="15"/>
      <c r="X45" s="15"/>
      <c r="Y45" s="15"/>
      <c r="Z45" s="15"/>
    </row>
    <row r="46" spans="1:26" ht="39" customHeight="1">
      <c r="A46" s="78" t="s">
        <v>449</v>
      </c>
      <c r="B46" s="53" t="s">
        <v>450</v>
      </c>
      <c r="C46" s="74" t="s">
        <v>451</v>
      </c>
      <c r="D46" s="79">
        <v>296</v>
      </c>
      <c r="E46" s="54">
        <f t="shared" si="13"/>
        <v>0</v>
      </c>
      <c r="F46" s="55">
        <f t="shared" si="10"/>
        <v>0</v>
      </c>
      <c r="G46" s="81"/>
      <c r="H46" s="81"/>
      <c r="I46" s="81"/>
      <c r="J46" s="81"/>
      <c r="K46" s="82"/>
      <c r="L46" s="57">
        <f t="shared" si="15"/>
        <v>0</v>
      </c>
      <c r="M46" s="160"/>
      <c r="N46" s="118"/>
      <c r="O46" s="120"/>
      <c r="P46" s="82"/>
      <c r="Q46" s="84"/>
      <c r="R46" s="81"/>
      <c r="S46" s="15"/>
      <c r="T46" s="15"/>
      <c r="U46" s="15"/>
      <c r="V46" s="15"/>
      <c r="W46" s="15"/>
      <c r="X46" s="15"/>
      <c r="Y46" s="15"/>
      <c r="Z46" s="15"/>
    </row>
    <row r="47" spans="1:26" ht="15.75" customHeight="1">
      <c r="A47" s="78" t="s">
        <v>452</v>
      </c>
      <c r="B47" s="53" t="s">
        <v>453</v>
      </c>
      <c r="C47" s="74" t="s">
        <v>454</v>
      </c>
      <c r="D47" s="26" t="s">
        <v>385</v>
      </c>
      <c r="E47" s="54">
        <f t="shared" si="13"/>
        <v>0</v>
      </c>
      <c r="F47" s="55">
        <f t="shared" si="10"/>
        <v>0</v>
      </c>
      <c r="G47" s="75">
        <f t="shared" ref="G47:K47" si="31">G48+G49+G50+G51</f>
        <v>0</v>
      </c>
      <c r="H47" s="75">
        <f t="shared" si="31"/>
        <v>0</v>
      </c>
      <c r="I47" s="75">
        <f t="shared" si="31"/>
        <v>0</v>
      </c>
      <c r="J47" s="75">
        <f t="shared" si="31"/>
        <v>0</v>
      </c>
      <c r="K47" s="76">
        <f t="shared" si="31"/>
        <v>0</v>
      </c>
      <c r="L47" s="57">
        <f t="shared" si="15"/>
        <v>0</v>
      </c>
      <c r="M47" s="159">
        <f>M48+M49+M50+M51</f>
        <v>0</v>
      </c>
      <c r="N47" s="118"/>
      <c r="O47" s="120"/>
      <c r="P47" s="76">
        <f t="shared" ref="P47:R47" si="32">P48+P49+P50+P51</f>
        <v>0</v>
      </c>
      <c r="Q47" s="77">
        <f t="shared" si="32"/>
        <v>0</v>
      </c>
      <c r="R47" s="75">
        <f t="shared" si="32"/>
        <v>0</v>
      </c>
      <c r="S47" s="15"/>
      <c r="T47" s="15"/>
      <c r="U47" s="15"/>
      <c r="V47" s="15"/>
      <c r="W47" s="15"/>
      <c r="X47" s="15"/>
      <c r="Y47" s="15"/>
      <c r="Z47" s="15"/>
    </row>
    <row r="48" spans="1:26" ht="15.75" customHeight="1">
      <c r="A48" s="78" t="s">
        <v>414</v>
      </c>
      <c r="B48" s="53" t="s">
        <v>455</v>
      </c>
      <c r="C48" s="26" t="s">
        <v>385</v>
      </c>
      <c r="D48" s="79">
        <v>222</v>
      </c>
      <c r="E48" s="54">
        <f t="shared" si="13"/>
        <v>0</v>
      </c>
      <c r="F48" s="55">
        <f t="shared" si="10"/>
        <v>0</v>
      </c>
      <c r="G48" s="81"/>
      <c r="H48" s="81"/>
      <c r="I48" s="81"/>
      <c r="J48" s="81"/>
      <c r="K48" s="82"/>
      <c r="L48" s="57">
        <f t="shared" si="15"/>
        <v>0</v>
      </c>
      <c r="M48" s="160"/>
      <c r="N48" s="118"/>
      <c r="O48" s="120"/>
      <c r="P48" s="82"/>
      <c r="Q48" s="84"/>
      <c r="R48" s="81"/>
      <c r="S48" s="15"/>
      <c r="T48" s="15"/>
      <c r="U48" s="15"/>
      <c r="V48" s="15"/>
      <c r="W48" s="15"/>
      <c r="X48" s="15"/>
      <c r="Y48" s="15"/>
      <c r="Z48" s="15"/>
    </row>
    <row r="49" spans="1:26" ht="15.75" customHeight="1">
      <c r="A49" s="78" t="s">
        <v>416</v>
      </c>
      <c r="B49" s="53" t="s">
        <v>456</v>
      </c>
      <c r="C49" s="26" t="s">
        <v>385</v>
      </c>
      <c r="D49" s="79">
        <v>226</v>
      </c>
      <c r="E49" s="54">
        <f t="shared" si="13"/>
        <v>0</v>
      </c>
      <c r="F49" s="55">
        <f t="shared" si="10"/>
        <v>0</v>
      </c>
      <c r="G49" s="81"/>
      <c r="H49" s="81"/>
      <c r="I49" s="81"/>
      <c r="J49" s="81"/>
      <c r="K49" s="82"/>
      <c r="L49" s="57">
        <f t="shared" si="15"/>
        <v>0</v>
      </c>
      <c r="M49" s="160"/>
      <c r="N49" s="118"/>
      <c r="O49" s="120"/>
      <c r="P49" s="82"/>
      <c r="Q49" s="84"/>
      <c r="R49" s="81"/>
      <c r="S49" s="15"/>
      <c r="T49" s="15"/>
      <c r="U49" s="15"/>
      <c r="V49" s="15"/>
      <c r="W49" s="15"/>
      <c r="X49" s="15"/>
      <c r="Y49" s="15"/>
      <c r="Z49" s="15"/>
    </row>
    <row r="50" spans="1:26" ht="15.75" customHeight="1">
      <c r="A50" s="78" t="s">
        <v>447</v>
      </c>
      <c r="B50" s="53" t="s">
        <v>457</v>
      </c>
      <c r="C50" s="26" t="s">
        <v>385</v>
      </c>
      <c r="D50" s="79">
        <v>262</v>
      </c>
      <c r="E50" s="54">
        <f t="shared" si="13"/>
        <v>0</v>
      </c>
      <c r="F50" s="55">
        <f t="shared" si="10"/>
        <v>0</v>
      </c>
      <c r="G50" s="81"/>
      <c r="H50" s="81"/>
      <c r="I50" s="81"/>
      <c r="J50" s="81"/>
      <c r="K50" s="82"/>
      <c r="L50" s="57">
        <f t="shared" si="15"/>
        <v>0</v>
      </c>
      <c r="M50" s="160"/>
      <c r="N50" s="118"/>
      <c r="O50" s="120"/>
      <c r="P50" s="82"/>
      <c r="Q50" s="84"/>
      <c r="R50" s="81"/>
      <c r="S50" s="15"/>
      <c r="T50" s="15"/>
      <c r="U50" s="15"/>
      <c r="V50" s="15"/>
      <c r="W50" s="15"/>
      <c r="X50" s="15"/>
      <c r="Y50" s="15"/>
      <c r="Z50" s="15"/>
    </row>
    <row r="51" spans="1:26" ht="15.75" customHeight="1">
      <c r="A51" s="78" t="s">
        <v>458</v>
      </c>
      <c r="B51" s="53" t="s">
        <v>459</v>
      </c>
      <c r="C51" s="26" t="s">
        <v>385</v>
      </c>
      <c r="D51" s="79">
        <v>296</v>
      </c>
      <c r="E51" s="54">
        <f t="shared" si="13"/>
        <v>0</v>
      </c>
      <c r="F51" s="55">
        <f t="shared" si="10"/>
        <v>0</v>
      </c>
      <c r="G51" s="81"/>
      <c r="H51" s="81"/>
      <c r="I51" s="81"/>
      <c r="J51" s="81"/>
      <c r="K51" s="82"/>
      <c r="L51" s="57">
        <f t="shared" si="15"/>
        <v>0</v>
      </c>
      <c r="M51" s="160"/>
      <c r="N51" s="118"/>
      <c r="O51" s="120"/>
      <c r="P51" s="82"/>
      <c r="Q51" s="84"/>
      <c r="R51" s="81"/>
      <c r="S51" s="15"/>
      <c r="T51" s="15"/>
      <c r="U51" s="15"/>
      <c r="V51" s="15"/>
      <c r="W51" s="15"/>
      <c r="X51" s="15"/>
      <c r="Y51" s="15"/>
      <c r="Z51" s="15"/>
    </row>
    <row r="52" spans="1:26" ht="15.75" customHeight="1">
      <c r="A52" s="73" t="s">
        <v>460</v>
      </c>
      <c r="B52" s="53" t="s">
        <v>461</v>
      </c>
      <c r="C52" s="74" t="s">
        <v>462</v>
      </c>
      <c r="D52" s="74" t="s">
        <v>385</v>
      </c>
      <c r="E52" s="54">
        <f t="shared" si="13"/>
        <v>0</v>
      </c>
      <c r="F52" s="55">
        <f t="shared" si="10"/>
        <v>0</v>
      </c>
      <c r="G52" s="75">
        <f t="shared" ref="G52:K52" si="33">G53+G54+G55</f>
        <v>0</v>
      </c>
      <c r="H52" s="75">
        <f t="shared" si="33"/>
        <v>0</v>
      </c>
      <c r="I52" s="75">
        <f t="shared" si="33"/>
        <v>0</v>
      </c>
      <c r="J52" s="75">
        <f t="shared" si="33"/>
        <v>0</v>
      </c>
      <c r="K52" s="76">
        <f t="shared" si="33"/>
        <v>0</v>
      </c>
      <c r="L52" s="57">
        <f t="shared" si="15"/>
        <v>0</v>
      </c>
      <c r="M52" s="159">
        <f>M53+M54+M55</f>
        <v>0</v>
      </c>
      <c r="N52" s="118"/>
      <c r="O52" s="120"/>
      <c r="P52" s="76">
        <f t="shared" ref="P52:R52" si="34">P53+P54+P55</f>
        <v>0</v>
      </c>
      <c r="Q52" s="77">
        <f t="shared" si="34"/>
        <v>0</v>
      </c>
      <c r="R52" s="75">
        <f t="shared" si="34"/>
        <v>0</v>
      </c>
      <c r="S52" s="15"/>
      <c r="T52" s="15"/>
      <c r="U52" s="15"/>
      <c r="V52" s="15"/>
      <c r="W52" s="15"/>
      <c r="X52" s="15"/>
      <c r="Y52" s="15"/>
      <c r="Z52" s="15"/>
    </row>
    <row r="53" spans="1:26" ht="26.25" customHeight="1">
      <c r="A53" s="78" t="s">
        <v>463</v>
      </c>
      <c r="B53" s="53" t="s">
        <v>464</v>
      </c>
      <c r="C53" s="74" t="s">
        <v>465</v>
      </c>
      <c r="D53" s="79">
        <v>291</v>
      </c>
      <c r="E53" s="54">
        <f t="shared" si="13"/>
        <v>0</v>
      </c>
      <c r="F53" s="55">
        <f t="shared" si="10"/>
        <v>0</v>
      </c>
      <c r="G53" s="81"/>
      <c r="H53" s="81"/>
      <c r="I53" s="81"/>
      <c r="J53" s="81"/>
      <c r="K53" s="83"/>
      <c r="L53" s="57">
        <f t="shared" si="15"/>
        <v>0</v>
      </c>
      <c r="M53" s="160"/>
      <c r="N53" s="118"/>
      <c r="O53" s="120"/>
      <c r="P53" s="82"/>
      <c r="Q53" s="84"/>
      <c r="R53" s="81"/>
      <c r="S53" s="15"/>
      <c r="T53" s="15"/>
      <c r="U53" s="15"/>
      <c r="V53" s="15"/>
      <c r="W53" s="15"/>
      <c r="X53" s="15"/>
      <c r="Y53" s="15"/>
      <c r="Z53" s="15"/>
    </row>
    <row r="54" spans="1:26" ht="26.25" customHeight="1">
      <c r="A54" s="78" t="s">
        <v>466</v>
      </c>
      <c r="B54" s="53" t="s">
        <v>467</v>
      </c>
      <c r="C54" s="74" t="s">
        <v>468</v>
      </c>
      <c r="D54" s="79">
        <v>291</v>
      </c>
      <c r="E54" s="54">
        <f t="shared" si="13"/>
        <v>0</v>
      </c>
      <c r="F54" s="55">
        <f t="shared" si="10"/>
        <v>0</v>
      </c>
      <c r="G54" s="81"/>
      <c r="H54" s="81"/>
      <c r="I54" s="81"/>
      <c r="J54" s="81"/>
      <c r="K54" s="82"/>
      <c r="L54" s="57">
        <f t="shared" si="15"/>
        <v>0</v>
      </c>
      <c r="M54" s="160"/>
      <c r="N54" s="118"/>
      <c r="O54" s="120"/>
      <c r="P54" s="82"/>
      <c r="Q54" s="84"/>
      <c r="R54" s="81"/>
      <c r="S54" s="15"/>
      <c r="T54" s="15"/>
      <c r="U54" s="15"/>
      <c r="V54" s="15"/>
      <c r="W54" s="15"/>
      <c r="X54" s="15"/>
      <c r="Y54" s="15"/>
      <c r="Z54" s="15"/>
    </row>
    <row r="55" spans="1:26" ht="15.75" customHeight="1">
      <c r="A55" s="78" t="s">
        <v>469</v>
      </c>
      <c r="B55" s="53" t="s">
        <v>470</v>
      </c>
      <c r="C55" s="74" t="s">
        <v>471</v>
      </c>
      <c r="D55" s="74" t="s">
        <v>385</v>
      </c>
      <c r="E55" s="54">
        <f t="shared" si="13"/>
        <v>0</v>
      </c>
      <c r="F55" s="55">
        <f t="shared" si="10"/>
        <v>0</v>
      </c>
      <c r="G55" s="81"/>
      <c r="H55" s="81"/>
      <c r="I55" s="81"/>
      <c r="J55" s="81"/>
      <c r="K55" s="82"/>
      <c r="L55" s="57">
        <f t="shared" si="15"/>
        <v>0</v>
      </c>
      <c r="M55" s="160"/>
      <c r="N55" s="118"/>
      <c r="O55" s="120"/>
      <c r="P55" s="82"/>
      <c r="Q55" s="84"/>
      <c r="R55" s="81"/>
      <c r="S55" s="15"/>
      <c r="T55" s="15"/>
      <c r="U55" s="15"/>
      <c r="V55" s="15"/>
      <c r="W55" s="15"/>
      <c r="X55" s="15"/>
      <c r="Y55" s="15"/>
      <c r="Z55" s="15"/>
    </row>
    <row r="56" spans="1:26" ht="26.25" customHeight="1">
      <c r="A56" s="73" t="s">
        <v>472</v>
      </c>
      <c r="B56" s="53" t="s">
        <v>473</v>
      </c>
      <c r="C56" s="74" t="s">
        <v>385</v>
      </c>
      <c r="D56" s="74" t="s">
        <v>385</v>
      </c>
      <c r="E56" s="54">
        <f t="shared" si="13"/>
        <v>0</v>
      </c>
      <c r="F56" s="55">
        <f t="shared" si="10"/>
        <v>0</v>
      </c>
      <c r="G56" s="75">
        <f t="shared" ref="G56:K56" si="35">G57+G58+G59+G60</f>
        <v>0</v>
      </c>
      <c r="H56" s="75">
        <f t="shared" si="35"/>
        <v>0</v>
      </c>
      <c r="I56" s="75">
        <f t="shared" si="35"/>
        <v>0</v>
      </c>
      <c r="J56" s="75">
        <f t="shared" si="35"/>
        <v>0</v>
      </c>
      <c r="K56" s="76">
        <f t="shared" si="35"/>
        <v>0</v>
      </c>
      <c r="L56" s="57">
        <f t="shared" si="15"/>
        <v>0</v>
      </c>
      <c r="M56" s="159">
        <f>M57+M58+M59+M60</f>
        <v>0</v>
      </c>
      <c r="N56" s="118"/>
      <c r="O56" s="120"/>
      <c r="P56" s="76">
        <f t="shared" ref="P56:R56" si="36">P57+P58+P59+P60</f>
        <v>0</v>
      </c>
      <c r="Q56" s="77">
        <f t="shared" si="36"/>
        <v>0</v>
      </c>
      <c r="R56" s="75">
        <f t="shared" si="36"/>
        <v>0</v>
      </c>
      <c r="S56" s="15"/>
      <c r="T56" s="15"/>
      <c r="U56" s="15"/>
      <c r="V56" s="15"/>
      <c r="W56" s="15"/>
      <c r="X56" s="15"/>
      <c r="Y56" s="15"/>
      <c r="Z56" s="15"/>
    </row>
    <row r="57" spans="1:26" ht="26.25" customHeight="1">
      <c r="A57" s="78" t="s">
        <v>474</v>
      </c>
      <c r="B57" s="53" t="s">
        <v>475</v>
      </c>
      <c r="C57" s="74" t="s">
        <v>476</v>
      </c>
      <c r="D57" s="74" t="s">
        <v>385</v>
      </c>
      <c r="E57" s="54">
        <f t="shared" si="13"/>
        <v>0</v>
      </c>
      <c r="F57" s="55">
        <f t="shared" si="10"/>
        <v>0</v>
      </c>
      <c r="G57" s="81"/>
      <c r="H57" s="81"/>
      <c r="I57" s="81"/>
      <c r="J57" s="81"/>
      <c r="K57" s="82"/>
      <c r="L57" s="57">
        <f t="shared" si="15"/>
        <v>0</v>
      </c>
      <c r="M57" s="160"/>
      <c r="N57" s="118"/>
      <c r="O57" s="120"/>
      <c r="P57" s="82"/>
      <c r="Q57" s="84"/>
      <c r="R57" s="81"/>
      <c r="S57" s="15"/>
      <c r="T57" s="15"/>
      <c r="U57" s="15"/>
      <c r="V57" s="15"/>
      <c r="W57" s="15"/>
      <c r="X57" s="15"/>
      <c r="Y57" s="15"/>
      <c r="Z57" s="15"/>
    </row>
    <row r="58" spans="1:26" ht="15.75" customHeight="1">
      <c r="A58" s="78" t="s">
        <v>477</v>
      </c>
      <c r="B58" s="53" t="s">
        <v>478</v>
      </c>
      <c r="C58" s="74" t="s">
        <v>479</v>
      </c>
      <c r="D58" s="74" t="s">
        <v>385</v>
      </c>
      <c r="E58" s="54">
        <f t="shared" si="13"/>
        <v>0</v>
      </c>
      <c r="F58" s="55">
        <f t="shared" si="10"/>
        <v>0</v>
      </c>
      <c r="G58" s="81"/>
      <c r="H58" s="81"/>
      <c r="I58" s="81"/>
      <c r="J58" s="81"/>
      <c r="K58" s="82"/>
      <c r="L58" s="57">
        <f t="shared" si="15"/>
        <v>0</v>
      </c>
      <c r="M58" s="160"/>
      <c r="N58" s="118"/>
      <c r="O58" s="120"/>
      <c r="P58" s="82"/>
      <c r="Q58" s="84"/>
      <c r="R58" s="81"/>
      <c r="S58" s="15"/>
      <c r="T58" s="15"/>
      <c r="U58" s="15"/>
      <c r="V58" s="15"/>
      <c r="W58" s="15"/>
      <c r="X58" s="15"/>
      <c r="Y58" s="15"/>
      <c r="Z58" s="15"/>
    </row>
    <row r="59" spans="1:26" ht="26.25" customHeight="1">
      <c r="A59" s="78" t="s">
        <v>480</v>
      </c>
      <c r="B59" s="53" t="s">
        <v>481</v>
      </c>
      <c r="C59" s="74" t="s">
        <v>482</v>
      </c>
      <c r="D59" s="74" t="s">
        <v>385</v>
      </c>
      <c r="E59" s="54">
        <f t="shared" si="13"/>
        <v>0</v>
      </c>
      <c r="F59" s="55">
        <f t="shared" si="10"/>
        <v>0</v>
      </c>
      <c r="G59" s="81"/>
      <c r="H59" s="81"/>
      <c r="I59" s="81"/>
      <c r="J59" s="81"/>
      <c r="K59" s="82"/>
      <c r="L59" s="57">
        <f t="shared" si="15"/>
        <v>0</v>
      </c>
      <c r="M59" s="160"/>
      <c r="N59" s="118"/>
      <c r="O59" s="120"/>
      <c r="P59" s="82"/>
      <c r="Q59" s="84"/>
      <c r="R59" s="81"/>
      <c r="S59" s="15"/>
      <c r="T59" s="15"/>
      <c r="U59" s="15"/>
      <c r="V59" s="15"/>
      <c r="W59" s="15"/>
      <c r="X59" s="15"/>
      <c r="Y59" s="15"/>
      <c r="Z59" s="15"/>
    </row>
    <row r="60" spans="1:26" ht="26.25" customHeight="1">
      <c r="A60" s="78" t="s">
        <v>483</v>
      </c>
      <c r="B60" s="53" t="s">
        <v>484</v>
      </c>
      <c r="C60" s="74" t="s">
        <v>485</v>
      </c>
      <c r="D60" s="74" t="s">
        <v>385</v>
      </c>
      <c r="E60" s="54">
        <f t="shared" si="13"/>
        <v>0</v>
      </c>
      <c r="F60" s="55">
        <f t="shared" si="10"/>
        <v>0</v>
      </c>
      <c r="G60" s="81"/>
      <c r="H60" s="81"/>
      <c r="I60" s="81"/>
      <c r="J60" s="81"/>
      <c r="K60" s="82"/>
      <c r="L60" s="57">
        <f t="shared" si="15"/>
        <v>0</v>
      </c>
      <c r="M60" s="160"/>
      <c r="N60" s="118"/>
      <c r="O60" s="120"/>
      <c r="P60" s="82"/>
      <c r="Q60" s="84"/>
      <c r="R60" s="81"/>
      <c r="S60" s="15"/>
      <c r="T60" s="15"/>
      <c r="U60" s="15"/>
      <c r="V60" s="15"/>
      <c r="W60" s="15"/>
      <c r="X60" s="15"/>
      <c r="Y60" s="15"/>
      <c r="Z60" s="15"/>
    </row>
    <row r="61" spans="1:26" ht="15.75" customHeight="1">
      <c r="A61" s="78" t="s">
        <v>486</v>
      </c>
      <c r="B61" s="53" t="s">
        <v>487</v>
      </c>
      <c r="C61" s="74" t="s">
        <v>488</v>
      </c>
      <c r="D61" s="74" t="s">
        <v>385</v>
      </c>
      <c r="E61" s="54">
        <f t="shared" si="13"/>
        <v>0</v>
      </c>
      <c r="F61" s="55">
        <f t="shared" si="10"/>
        <v>0</v>
      </c>
      <c r="G61" s="75">
        <f t="shared" ref="G61:K61" si="37">G62+G63</f>
        <v>0</v>
      </c>
      <c r="H61" s="75">
        <f t="shared" si="37"/>
        <v>0</v>
      </c>
      <c r="I61" s="75">
        <f t="shared" si="37"/>
        <v>0</v>
      </c>
      <c r="J61" s="75">
        <f t="shared" si="37"/>
        <v>0</v>
      </c>
      <c r="K61" s="76">
        <f t="shared" si="37"/>
        <v>0</v>
      </c>
      <c r="L61" s="57">
        <f t="shared" si="15"/>
        <v>0</v>
      </c>
      <c r="M61" s="159">
        <f>M62+M63</f>
        <v>0</v>
      </c>
      <c r="N61" s="118"/>
      <c r="O61" s="120"/>
      <c r="P61" s="76">
        <f t="shared" ref="P61:R61" si="38">P62+P63</f>
        <v>0</v>
      </c>
      <c r="Q61" s="77">
        <f t="shared" si="38"/>
        <v>0</v>
      </c>
      <c r="R61" s="75">
        <f t="shared" si="38"/>
        <v>0</v>
      </c>
      <c r="S61" s="15"/>
      <c r="T61" s="15"/>
      <c r="U61" s="15"/>
      <c r="V61" s="15"/>
      <c r="W61" s="15"/>
      <c r="X61" s="15"/>
      <c r="Y61" s="15"/>
      <c r="Z61" s="15"/>
    </row>
    <row r="62" spans="1:26" ht="26.25" customHeight="1">
      <c r="A62" s="78" t="s">
        <v>489</v>
      </c>
      <c r="B62" s="53" t="s">
        <v>490</v>
      </c>
      <c r="C62" s="74" t="s">
        <v>385</v>
      </c>
      <c r="D62" s="79">
        <v>253</v>
      </c>
      <c r="E62" s="54">
        <f t="shared" si="13"/>
        <v>0</v>
      </c>
      <c r="F62" s="55">
        <f t="shared" si="10"/>
        <v>0</v>
      </c>
      <c r="G62" s="81"/>
      <c r="H62" s="81"/>
      <c r="I62" s="81"/>
      <c r="J62" s="81"/>
      <c r="K62" s="82"/>
      <c r="L62" s="57">
        <f t="shared" si="15"/>
        <v>0</v>
      </c>
      <c r="M62" s="160"/>
      <c r="N62" s="118"/>
      <c r="O62" s="120"/>
      <c r="P62" s="82"/>
      <c r="Q62" s="84"/>
      <c r="R62" s="81"/>
      <c r="S62" s="15"/>
      <c r="T62" s="15"/>
      <c r="U62" s="15"/>
      <c r="V62" s="15"/>
      <c r="W62" s="15"/>
      <c r="X62" s="15"/>
      <c r="Y62" s="15"/>
      <c r="Z62" s="15"/>
    </row>
    <row r="63" spans="1:26" ht="15.75" customHeight="1">
      <c r="A63" s="78" t="s">
        <v>491</v>
      </c>
      <c r="B63" s="53" t="s">
        <v>492</v>
      </c>
      <c r="C63" s="74" t="s">
        <v>385</v>
      </c>
      <c r="D63" s="79">
        <v>256</v>
      </c>
      <c r="E63" s="54">
        <f t="shared" si="13"/>
        <v>0</v>
      </c>
      <c r="F63" s="55">
        <f t="shared" si="10"/>
        <v>0</v>
      </c>
      <c r="G63" s="81"/>
      <c r="H63" s="81"/>
      <c r="I63" s="81"/>
      <c r="J63" s="81"/>
      <c r="K63" s="82"/>
      <c r="L63" s="57">
        <f t="shared" si="15"/>
        <v>0</v>
      </c>
      <c r="M63" s="160"/>
      <c r="N63" s="118"/>
      <c r="O63" s="120"/>
      <c r="P63" s="82"/>
      <c r="Q63" s="84"/>
      <c r="R63" s="81"/>
      <c r="S63" s="15"/>
      <c r="T63" s="15"/>
      <c r="U63" s="15"/>
      <c r="V63" s="15"/>
      <c r="W63" s="15"/>
      <c r="X63" s="15"/>
      <c r="Y63" s="15"/>
      <c r="Z63" s="15"/>
    </row>
    <row r="64" spans="1:26" ht="15.75" customHeight="1">
      <c r="A64" s="73" t="s">
        <v>493</v>
      </c>
      <c r="B64" s="53" t="s">
        <v>494</v>
      </c>
      <c r="C64" s="74" t="s">
        <v>495</v>
      </c>
      <c r="D64" s="74" t="s">
        <v>385</v>
      </c>
      <c r="E64" s="54">
        <f t="shared" si="13"/>
        <v>0</v>
      </c>
      <c r="F64" s="55">
        <f t="shared" si="10"/>
        <v>0</v>
      </c>
      <c r="G64" s="75">
        <f t="shared" ref="G64:K64" si="39">G65+G66</f>
        <v>0</v>
      </c>
      <c r="H64" s="75">
        <f t="shared" si="39"/>
        <v>0</v>
      </c>
      <c r="I64" s="75">
        <f t="shared" si="39"/>
        <v>0</v>
      </c>
      <c r="J64" s="75">
        <f t="shared" si="39"/>
        <v>0</v>
      </c>
      <c r="K64" s="76">
        <f t="shared" si="39"/>
        <v>0</v>
      </c>
      <c r="L64" s="57">
        <f t="shared" si="15"/>
        <v>0</v>
      </c>
      <c r="M64" s="159">
        <f>M65+M66</f>
        <v>0</v>
      </c>
      <c r="N64" s="118"/>
      <c r="O64" s="120"/>
      <c r="P64" s="76">
        <f t="shared" ref="P64:R64" si="40">P65+P66</f>
        <v>0</v>
      </c>
      <c r="Q64" s="77">
        <f t="shared" si="40"/>
        <v>0</v>
      </c>
      <c r="R64" s="75">
        <f t="shared" si="40"/>
        <v>0</v>
      </c>
      <c r="S64" s="15"/>
      <c r="T64" s="15"/>
      <c r="U64" s="15"/>
      <c r="V64" s="15"/>
      <c r="W64" s="15"/>
      <c r="X64" s="15"/>
      <c r="Y64" s="15"/>
      <c r="Z64" s="15"/>
    </row>
    <row r="65" spans="1:26" ht="39" customHeight="1">
      <c r="A65" s="78" t="s">
        <v>496</v>
      </c>
      <c r="B65" s="53" t="s">
        <v>497</v>
      </c>
      <c r="C65" s="74" t="s">
        <v>498</v>
      </c>
      <c r="D65" s="74" t="s">
        <v>385</v>
      </c>
      <c r="E65" s="54">
        <f t="shared" si="13"/>
        <v>0</v>
      </c>
      <c r="F65" s="55">
        <f t="shared" si="10"/>
        <v>0</v>
      </c>
      <c r="G65" s="81"/>
      <c r="H65" s="81"/>
      <c r="I65" s="81"/>
      <c r="J65" s="81"/>
      <c r="K65" s="82"/>
      <c r="L65" s="57">
        <f t="shared" si="15"/>
        <v>0</v>
      </c>
      <c r="M65" s="160"/>
      <c r="N65" s="118"/>
      <c r="O65" s="120"/>
      <c r="P65" s="82"/>
      <c r="Q65" s="84"/>
      <c r="R65" s="81"/>
      <c r="S65" s="15"/>
      <c r="T65" s="15"/>
      <c r="U65" s="15"/>
      <c r="V65" s="15"/>
      <c r="W65" s="15"/>
      <c r="X65" s="15"/>
      <c r="Y65" s="15"/>
      <c r="Z65" s="15"/>
    </row>
    <row r="66" spans="1:26" ht="39" customHeight="1">
      <c r="A66" s="78" t="s">
        <v>499</v>
      </c>
      <c r="B66" s="53" t="s">
        <v>500</v>
      </c>
      <c r="C66" s="74" t="s">
        <v>501</v>
      </c>
      <c r="D66" s="74" t="s">
        <v>385</v>
      </c>
      <c r="E66" s="54">
        <f t="shared" si="13"/>
        <v>0</v>
      </c>
      <c r="F66" s="55">
        <f t="shared" si="10"/>
        <v>0</v>
      </c>
      <c r="G66" s="81"/>
      <c r="H66" s="81"/>
      <c r="I66" s="81"/>
      <c r="J66" s="81"/>
      <c r="K66" s="82"/>
      <c r="L66" s="57">
        <f t="shared" si="15"/>
        <v>0</v>
      </c>
      <c r="M66" s="160"/>
      <c r="N66" s="118"/>
      <c r="O66" s="120"/>
      <c r="P66" s="82"/>
      <c r="Q66" s="84"/>
      <c r="R66" s="81"/>
      <c r="S66" s="15"/>
      <c r="T66" s="15"/>
      <c r="U66" s="15"/>
      <c r="V66" s="15"/>
      <c r="W66" s="15"/>
      <c r="X66" s="15"/>
      <c r="Y66" s="15"/>
      <c r="Z66" s="15"/>
    </row>
    <row r="67" spans="1:26" ht="30" customHeight="1">
      <c r="A67" s="73" t="s">
        <v>502</v>
      </c>
      <c r="B67" s="53" t="s">
        <v>503</v>
      </c>
      <c r="C67" s="74" t="s">
        <v>504</v>
      </c>
      <c r="D67" s="74" t="s">
        <v>385</v>
      </c>
      <c r="E67" s="54">
        <f t="shared" si="13"/>
        <v>68757317.780000016</v>
      </c>
      <c r="F67" s="55">
        <f t="shared" si="10"/>
        <v>60958963.950000003</v>
      </c>
      <c r="G67" s="75">
        <f t="shared" ref="G67:K67" si="41">G68+G71+G85+G113+G114</f>
        <v>46201484.950000003</v>
      </c>
      <c r="H67" s="75">
        <f t="shared" si="41"/>
        <v>5158079</v>
      </c>
      <c r="I67" s="75">
        <f t="shared" si="41"/>
        <v>9599400</v>
      </c>
      <c r="J67" s="75">
        <f t="shared" si="41"/>
        <v>0</v>
      </c>
      <c r="K67" s="76">
        <f t="shared" si="41"/>
        <v>0</v>
      </c>
      <c r="L67" s="57">
        <f t="shared" si="15"/>
        <v>7798353.8300000001</v>
      </c>
      <c r="M67" s="159">
        <f>M68+M71+M85+M113+M114</f>
        <v>7027947.9000000004</v>
      </c>
      <c r="N67" s="118"/>
      <c r="O67" s="120"/>
      <c r="P67" s="76">
        <f t="shared" ref="P67:R67" si="42">P68+P71+P85+P113+P114</f>
        <v>770405.93</v>
      </c>
      <c r="Q67" s="77">
        <f t="shared" si="42"/>
        <v>0</v>
      </c>
      <c r="R67" s="75">
        <f t="shared" si="42"/>
        <v>0</v>
      </c>
      <c r="S67" s="15"/>
      <c r="T67" s="15"/>
      <c r="U67" s="15"/>
      <c r="V67" s="15"/>
      <c r="W67" s="15"/>
      <c r="X67" s="15"/>
      <c r="Y67" s="15"/>
      <c r="Z67" s="15"/>
    </row>
    <row r="68" spans="1:26" ht="39" customHeight="1">
      <c r="A68" s="78" t="s">
        <v>505</v>
      </c>
      <c r="B68" s="53" t="s">
        <v>506</v>
      </c>
      <c r="C68" s="74" t="s">
        <v>507</v>
      </c>
      <c r="D68" s="74" t="s">
        <v>385</v>
      </c>
      <c r="E68" s="54">
        <f t="shared" si="13"/>
        <v>0</v>
      </c>
      <c r="F68" s="55">
        <f t="shared" si="10"/>
        <v>0</v>
      </c>
      <c r="G68" s="75">
        <f t="shared" ref="G68:K68" si="43">G69+G70</f>
        <v>0</v>
      </c>
      <c r="H68" s="75">
        <f t="shared" si="43"/>
        <v>0</v>
      </c>
      <c r="I68" s="75">
        <f t="shared" si="43"/>
        <v>0</v>
      </c>
      <c r="J68" s="75">
        <f t="shared" si="43"/>
        <v>0</v>
      </c>
      <c r="K68" s="76">
        <f t="shared" si="43"/>
        <v>0</v>
      </c>
      <c r="L68" s="57">
        <f t="shared" si="15"/>
        <v>0</v>
      </c>
      <c r="M68" s="159">
        <f>M69+M70</f>
        <v>0</v>
      </c>
      <c r="N68" s="118"/>
      <c r="O68" s="120"/>
      <c r="P68" s="76">
        <f t="shared" ref="P68:R68" si="44">P69+P70</f>
        <v>0</v>
      </c>
      <c r="Q68" s="77">
        <f t="shared" si="44"/>
        <v>0</v>
      </c>
      <c r="R68" s="75">
        <f t="shared" si="44"/>
        <v>0</v>
      </c>
      <c r="S68" s="15"/>
      <c r="T68" s="15"/>
      <c r="U68" s="15"/>
      <c r="V68" s="15"/>
      <c r="W68" s="15"/>
      <c r="X68" s="15"/>
      <c r="Y68" s="15"/>
      <c r="Z68" s="15"/>
    </row>
    <row r="69" spans="1:26" ht="15.75" customHeight="1">
      <c r="A69" s="78" t="s">
        <v>416</v>
      </c>
      <c r="B69" s="53" t="s">
        <v>508</v>
      </c>
      <c r="C69" s="74" t="s">
        <v>385</v>
      </c>
      <c r="D69" s="79">
        <v>226</v>
      </c>
      <c r="E69" s="54">
        <f t="shared" si="13"/>
        <v>0</v>
      </c>
      <c r="F69" s="55">
        <f t="shared" si="10"/>
        <v>0</v>
      </c>
      <c r="G69" s="81"/>
      <c r="H69" s="81"/>
      <c r="I69" s="81"/>
      <c r="J69" s="81"/>
      <c r="K69" s="82"/>
      <c r="L69" s="57">
        <f t="shared" si="15"/>
        <v>0</v>
      </c>
      <c r="M69" s="160"/>
      <c r="N69" s="118"/>
      <c r="O69" s="120"/>
      <c r="P69" s="82"/>
      <c r="Q69" s="84"/>
      <c r="R69" s="81"/>
      <c r="S69" s="15"/>
      <c r="T69" s="15"/>
      <c r="U69" s="15"/>
      <c r="V69" s="15"/>
      <c r="W69" s="15"/>
      <c r="X69" s="15"/>
      <c r="Y69" s="15"/>
      <c r="Z69" s="15"/>
    </row>
    <row r="70" spans="1:26" ht="15.75" customHeight="1">
      <c r="A70" s="78" t="s">
        <v>509</v>
      </c>
      <c r="B70" s="53" t="s">
        <v>510</v>
      </c>
      <c r="C70" s="74" t="s">
        <v>385</v>
      </c>
      <c r="D70" s="79">
        <v>320</v>
      </c>
      <c r="E70" s="54">
        <f t="shared" si="13"/>
        <v>0</v>
      </c>
      <c r="F70" s="55">
        <f t="shared" si="10"/>
        <v>0</v>
      </c>
      <c r="G70" s="81"/>
      <c r="H70" s="81"/>
      <c r="I70" s="81"/>
      <c r="J70" s="81"/>
      <c r="K70" s="82"/>
      <c r="L70" s="57">
        <f t="shared" si="15"/>
        <v>0</v>
      </c>
      <c r="M70" s="160"/>
      <c r="N70" s="118"/>
      <c r="O70" s="120"/>
      <c r="P70" s="82"/>
      <c r="Q70" s="84"/>
      <c r="R70" s="81"/>
      <c r="S70" s="15"/>
      <c r="T70" s="15"/>
      <c r="U70" s="15"/>
      <c r="V70" s="15"/>
      <c r="W70" s="15"/>
      <c r="X70" s="15"/>
      <c r="Y70" s="15"/>
      <c r="Z70" s="15"/>
    </row>
    <row r="71" spans="1:26" ht="52.5" customHeight="1">
      <c r="A71" s="78" t="s">
        <v>511</v>
      </c>
      <c r="B71" s="53" t="s">
        <v>512</v>
      </c>
      <c r="C71" s="74" t="s">
        <v>513</v>
      </c>
      <c r="D71" s="74" t="s">
        <v>385</v>
      </c>
      <c r="E71" s="54">
        <f t="shared" si="13"/>
        <v>0</v>
      </c>
      <c r="F71" s="55">
        <f t="shared" si="10"/>
        <v>0</v>
      </c>
      <c r="G71" s="75">
        <f t="shared" ref="G71:K71" si="45">G72+G73+G74+G75+G76+G77+G78+G79+G80+G81+G82+G83+G84</f>
        <v>0</v>
      </c>
      <c r="H71" s="75">
        <f t="shared" si="45"/>
        <v>0</v>
      </c>
      <c r="I71" s="75">
        <f t="shared" si="45"/>
        <v>0</v>
      </c>
      <c r="J71" s="75">
        <f t="shared" si="45"/>
        <v>0</v>
      </c>
      <c r="K71" s="76">
        <f t="shared" si="45"/>
        <v>0</v>
      </c>
      <c r="L71" s="57">
        <f t="shared" si="15"/>
        <v>0</v>
      </c>
      <c r="M71" s="159">
        <f>M72+M73+M74+M75+M76+M77+M78+M79+M80+M81+M82+M83+M84</f>
        <v>0</v>
      </c>
      <c r="N71" s="118"/>
      <c r="O71" s="120"/>
      <c r="P71" s="76">
        <f t="shared" ref="P71:R71" si="46">P72+P73+P74+P75+P76+P77+P78+P79+P80+P81+P82+P83+P84</f>
        <v>0</v>
      </c>
      <c r="Q71" s="77">
        <f t="shared" si="46"/>
        <v>0</v>
      </c>
      <c r="R71" s="75">
        <f t="shared" si="46"/>
        <v>0</v>
      </c>
      <c r="S71" s="15"/>
      <c r="T71" s="15"/>
      <c r="U71" s="15"/>
      <c r="V71" s="15"/>
      <c r="W71" s="15"/>
      <c r="X71" s="15"/>
      <c r="Y71" s="15"/>
      <c r="Z71" s="15"/>
    </row>
    <row r="72" spans="1:26" ht="15.75" customHeight="1">
      <c r="A72" s="78" t="s">
        <v>414</v>
      </c>
      <c r="B72" s="53" t="s">
        <v>514</v>
      </c>
      <c r="C72" s="74" t="s">
        <v>385</v>
      </c>
      <c r="D72" s="79">
        <v>222</v>
      </c>
      <c r="E72" s="54">
        <f t="shared" si="13"/>
        <v>0</v>
      </c>
      <c r="F72" s="55">
        <f t="shared" si="10"/>
        <v>0</v>
      </c>
      <c r="G72" s="81"/>
      <c r="H72" s="81"/>
      <c r="I72" s="81"/>
      <c r="J72" s="81"/>
      <c r="K72" s="82"/>
      <c r="L72" s="57">
        <f t="shared" si="15"/>
        <v>0</v>
      </c>
      <c r="M72" s="160"/>
      <c r="N72" s="118"/>
      <c r="O72" s="120"/>
      <c r="P72" s="82"/>
      <c r="Q72" s="84"/>
      <c r="R72" s="81"/>
      <c r="S72" s="15"/>
      <c r="T72" s="15"/>
      <c r="U72" s="15"/>
      <c r="V72" s="15"/>
      <c r="W72" s="15"/>
      <c r="X72" s="15"/>
      <c r="Y72" s="15"/>
      <c r="Z72" s="15"/>
    </row>
    <row r="73" spans="1:26" ht="26.25" customHeight="1">
      <c r="A73" s="78" t="s">
        <v>515</v>
      </c>
      <c r="B73" s="53" t="s">
        <v>516</v>
      </c>
      <c r="C73" s="74" t="s">
        <v>385</v>
      </c>
      <c r="D73" s="79">
        <v>224</v>
      </c>
      <c r="E73" s="54">
        <f t="shared" si="13"/>
        <v>0</v>
      </c>
      <c r="F73" s="55">
        <f t="shared" si="10"/>
        <v>0</v>
      </c>
      <c r="G73" s="81"/>
      <c r="H73" s="81"/>
      <c r="I73" s="81"/>
      <c r="J73" s="81"/>
      <c r="K73" s="82"/>
      <c r="L73" s="57">
        <f t="shared" si="15"/>
        <v>0</v>
      </c>
      <c r="M73" s="160"/>
      <c r="N73" s="118"/>
      <c r="O73" s="120"/>
      <c r="P73" s="82"/>
      <c r="Q73" s="84"/>
      <c r="R73" s="81"/>
      <c r="S73" s="15"/>
      <c r="T73" s="15"/>
      <c r="U73" s="15"/>
      <c r="V73" s="15"/>
      <c r="W73" s="15"/>
      <c r="X73" s="15"/>
      <c r="Y73" s="15"/>
      <c r="Z73" s="15"/>
    </row>
    <row r="74" spans="1:26" ht="15.75" customHeight="1">
      <c r="A74" s="78" t="s">
        <v>517</v>
      </c>
      <c r="B74" s="53" t="s">
        <v>518</v>
      </c>
      <c r="C74" s="74" t="s">
        <v>385</v>
      </c>
      <c r="D74" s="79">
        <v>225</v>
      </c>
      <c r="E74" s="54">
        <f t="shared" si="13"/>
        <v>0</v>
      </c>
      <c r="F74" s="55">
        <f t="shared" si="10"/>
        <v>0</v>
      </c>
      <c r="G74" s="81"/>
      <c r="H74" s="81"/>
      <c r="I74" s="81"/>
      <c r="J74" s="81"/>
      <c r="K74" s="83"/>
      <c r="L74" s="57">
        <f t="shared" si="15"/>
        <v>0</v>
      </c>
      <c r="M74" s="160"/>
      <c r="N74" s="118"/>
      <c r="O74" s="120"/>
      <c r="P74" s="82"/>
      <c r="Q74" s="84"/>
      <c r="R74" s="81"/>
      <c r="S74" s="15"/>
      <c r="T74" s="15"/>
      <c r="U74" s="15"/>
      <c r="V74" s="15"/>
      <c r="W74" s="15"/>
      <c r="X74" s="15"/>
      <c r="Y74" s="15"/>
      <c r="Z74" s="15"/>
    </row>
    <row r="75" spans="1:26" ht="15.75" customHeight="1">
      <c r="A75" s="17" t="s">
        <v>416</v>
      </c>
      <c r="B75" s="53" t="s">
        <v>519</v>
      </c>
      <c r="C75" s="74" t="s">
        <v>385</v>
      </c>
      <c r="D75" s="79">
        <v>226</v>
      </c>
      <c r="E75" s="54">
        <f t="shared" si="13"/>
        <v>0</v>
      </c>
      <c r="F75" s="55">
        <f t="shared" si="10"/>
        <v>0</v>
      </c>
      <c r="G75" s="81"/>
      <c r="H75" s="81"/>
      <c r="I75" s="81"/>
      <c r="J75" s="81"/>
      <c r="K75" s="82"/>
      <c r="L75" s="57">
        <f t="shared" si="15"/>
        <v>0</v>
      </c>
      <c r="M75" s="160"/>
      <c r="N75" s="118"/>
      <c r="O75" s="120"/>
      <c r="P75" s="82"/>
      <c r="Q75" s="84"/>
      <c r="R75" s="81"/>
      <c r="S75" s="15"/>
      <c r="T75" s="15"/>
      <c r="U75" s="15"/>
      <c r="V75" s="15"/>
      <c r="W75" s="15"/>
      <c r="X75" s="15"/>
      <c r="Y75" s="15"/>
      <c r="Z75" s="15"/>
    </row>
    <row r="76" spans="1:26" ht="15.75" customHeight="1">
      <c r="A76" s="78" t="s">
        <v>520</v>
      </c>
      <c r="B76" s="53" t="s">
        <v>521</v>
      </c>
      <c r="C76" s="74" t="s">
        <v>385</v>
      </c>
      <c r="D76" s="79">
        <v>228</v>
      </c>
      <c r="E76" s="54">
        <f t="shared" si="13"/>
        <v>0</v>
      </c>
      <c r="F76" s="55">
        <f t="shared" si="10"/>
        <v>0</v>
      </c>
      <c r="G76" s="81"/>
      <c r="H76" s="81"/>
      <c r="I76" s="81"/>
      <c r="J76" s="81"/>
      <c r="K76" s="82"/>
      <c r="L76" s="57">
        <f t="shared" si="15"/>
        <v>0</v>
      </c>
      <c r="M76" s="160"/>
      <c r="N76" s="118"/>
      <c r="O76" s="120"/>
      <c r="P76" s="82"/>
      <c r="Q76" s="84"/>
      <c r="R76" s="81"/>
      <c r="S76" s="15"/>
      <c r="T76" s="15"/>
      <c r="U76" s="15"/>
      <c r="V76" s="15"/>
      <c r="W76" s="15"/>
      <c r="X76" s="15"/>
      <c r="Y76" s="15"/>
      <c r="Z76" s="15"/>
    </row>
    <row r="77" spans="1:26" ht="26.25" customHeight="1">
      <c r="A77" s="78" t="s">
        <v>522</v>
      </c>
      <c r="B77" s="53" t="s">
        <v>523</v>
      </c>
      <c r="C77" s="74" t="s">
        <v>385</v>
      </c>
      <c r="D77" s="79">
        <v>229</v>
      </c>
      <c r="E77" s="54">
        <f t="shared" si="13"/>
        <v>0</v>
      </c>
      <c r="F77" s="55">
        <f t="shared" si="10"/>
        <v>0</v>
      </c>
      <c r="G77" s="81"/>
      <c r="H77" s="81"/>
      <c r="I77" s="81"/>
      <c r="J77" s="81"/>
      <c r="K77" s="82"/>
      <c r="L77" s="57">
        <f t="shared" si="15"/>
        <v>0</v>
      </c>
      <c r="M77" s="160"/>
      <c r="N77" s="118"/>
      <c r="O77" s="120"/>
      <c r="P77" s="82"/>
      <c r="Q77" s="84"/>
      <c r="R77" s="81"/>
      <c r="S77" s="15"/>
      <c r="T77" s="15"/>
      <c r="U77" s="15"/>
      <c r="V77" s="15"/>
      <c r="W77" s="15"/>
      <c r="X77" s="15"/>
      <c r="Y77" s="15"/>
      <c r="Z77" s="15"/>
    </row>
    <row r="78" spans="1:26" ht="15.75" customHeight="1">
      <c r="A78" s="78" t="s">
        <v>424</v>
      </c>
      <c r="B78" s="53" t="s">
        <v>524</v>
      </c>
      <c r="C78" s="74" t="s">
        <v>385</v>
      </c>
      <c r="D78" s="79">
        <v>296</v>
      </c>
      <c r="E78" s="54">
        <f t="shared" si="13"/>
        <v>0</v>
      </c>
      <c r="F78" s="55">
        <f t="shared" si="10"/>
        <v>0</v>
      </c>
      <c r="G78" s="81"/>
      <c r="H78" s="81"/>
      <c r="I78" s="81"/>
      <c r="J78" s="81"/>
      <c r="K78" s="82"/>
      <c r="L78" s="57">
        <f t="shared" si="15"/>
        <v>0</v>
      </c>
      <c r="M78" s="160"/>
      <c r="N78" s="118"/>
      <c r="O78" s="120"/>
      <c r="P78" s="82"/>
      <c r="Q78" s="84"/>
      <c r="R78" s="81"/>
      <c r="S78" s="15"/>
      <c r="T78" s="15"/>
      <c r="U78" s="15"/>
      <c r="V78" s="15"/>
      <c r="W78" s="15"/>
      <c r="X78" s="15"/>
      <c r="Y78" s="15"/>
      <c r="Z78" s="15"/>
    </row>
    <row r="79" spans="1:26" ht="15.75" customHeight="1">
      <c r="A79" s="78" t="s">
        <v>525</v>
      </c>
      <c r="B79" s="53" t="s">
        <v>526</v>
      </c>
      <c r="C79" s="74" t="s">
        <v>385</v>
      </c>
      <c r="D79" s="79">
        <v>297</v>
      </c>
      <c r="E79" s="54">
        <f t="shared" si="13"/>
        <v>0</v>
      </c>
      <c r="F79" s="55">
        <f t="shared" si="10"/>
        <v>0</v>
      </c>
      <c r="G79" s="81"/>
      <c r="H79" s="81"/>
      <c r="I79" s="81"/>
      <c r="J79" s="81"/>
      <c r="K79" s="82"/>
      <c r="L79" s="57">
        <f t="shared" si="15"/>
        <v>0</v>
      </c>
      <c r="M79" s="160"/>
      <c r="N79" s="118"/>
      <c r="O79" s="120"/>
      <c r="P79" s="82"/>
      <c r="Q79" s="84"/>
      <c r="R79" s="81"/>
      <c r="S79" s="15"/>
      <c r="T79" s="15"/>
      <c r="U79" s="15"/>
      <c r="V79" s="15"/>
      <c r="W79" s="15"/>
      <c r="X79" s="15"/>
      <c r="Y79" s="15"/>
      <c r="Z79" s="15"/>
    </row>
    <row r="80" spans="1:26" ht="15.75" customHeight="1">
      <c r="A80" s="78" t="s">
        <v>527</v>
      </c>
      <c r="B80" s="53" t="s">
        <v>528</v>
      </c>
      <c r="C80" s="74" t="s">
        <v>385</v>
      </c>
      <c r="D80" s="79">
        <v>299</v>
      </c>
      <c r="E80" s="54">
        <f t="shared" si="13"/>
        <v>0</v>
      </c>
      <c r="F80" s="55">
        <f t="shared" si="10"/>
        <v>0</v>
      </c>
      <c r="G80" s="81"/>
      <c r="H80" s="81"/>
      <c r="I80" s="81"/>
      <c r="J80" s="81"/>
      <c r="K80" s="82"/>
      <c r="L80" s="57">
        <f t="shared" si="15"/>
        <v>0</v>
      </c>
      <c r="M80" s="160"/>
      <c r="N80" s="118"/>
      <c r="O80" s="120"/>
      <c r="P80" s="82"/>
      <c r="Q80" s="84"/>
      <c r="R80" s="81"/>
      <c r="S80" s="15"/>
      <c r="T80" s="15"/>
      <c r="U80" s="15"/>
      <c r="V80" s="15"/>
      <c r="W80" s="15"/>
      <c r="X80" s="15"/>
      <c r="Y80" s="15"/>
      <c r="Z80" s="15"/>
    </row>
    <row r="81" spans="1:26" ht="15.75" customHeight="1">
      <c r="A81" s="78" t="s">
        <v>529</v>
      </c>
      <c r="B81" s="53" t="s">
        <v>530</v>
      </c>
      <c r="C81" s="74" t="s">
        <v>385</v>
      </c>
      <c r="D81" s="79">
        <v>310</v>
      </c>
      <c r="E81" s="54">
        <f t="shared" si="13"/>
        <v>0</v>
      </c>
      <c r="F81" s="55">
        <f t="shared" si="10"/>
        <v>0</v>
      </c>
      <c r="G81" s="81"/>
      <c r="H81" s="81"/>
      <c r="I81" s="81"/>
      <c r="J81" s="81"/>
      <c r="K81" s="82"/>
      <c r="L81" s="57">
        <f t="shared" si="15"/>
        <v>0</v>
      </c>
      <c r="M81" s="160"/>
      <c r="N81" s="118"/>
      <c r="O81" s="120"/>
      <c r="P81" s="82"/>
      <c r="Q81" s="84"/>
      <c r="R81" s="81"/>
      <c r="S81" s="15"/>
      <c r="T81" s="15"/>
      <c r="U81" s="15"/>
      <c r="V81" s="15"/>
      <c r="W81" s="15"/>
      <c r="X81" s="15"/>
      <c r="Y81" s="15"/>
      <c r="Z81" s="15"/>
    </row>
    <row r="82" spans="1:26" ht="15.75" customHeight="1">
      <c r="A82" s="78" t="s">
        <v>531</v>
      </c>
      <c r="B82" s="53" t="s">
        <v>532</v>
      </c>
      <c r="C82" s="74" t="s">
        <v>385</v>
      </c>
      <c r="D82" s="79">
        <v>344</v>
      </c>
      <c r="E82" s="54">
        <f t="shared" si="13"/>
        <v>0</v>
      </c>
      <c r="F82" s="55">
        <f t="shared" si="10"/>
        <v>0</v>
      </c>
      <c r="G82" s="81"/>
      <c r="H82" s="81"/>
      <c r="I82" s="81"/>
      <c r="J82" s="81"/>
      <c r="K82" s="82"/>
      <c r="L82" s="57">
        <f t="shared" si="15"/>
        <v>0</v>
      </c>
      <c r="M82" s="160"/>
      <c r="N82" s="118"/>
      <c r="O82" s="120"/>
      <c r="P82" s="82"/>
      <c r="Q82" s="84"/>
      <c r="R82" s="81"/>
      <c r="S82" s="15"/>
      <c r="T82" s="15"/>
      <c r="U82" s="15"/>
      <c r="V82" s="15"/>
      <c r="W82" s="15"/>
      <c r="X82" s="15"/>
      <c r="Y82" s="15"/>
      <c r="Z82" s="15"/>
    </row>
    <row r="83" spans="1:26" ht="15.75" customHeight="1">
      <c r="A83" s="78" t="s">
        <v>533</v>
      </c>
      <c r="B83" s="53" t="s">
        <v>534</v>
      </c>
      <c r="C83" s="74" t="s">
        <v>385</v>
      </c>
      <c r="D83" s="79">
        <v>346</v>
      </c>
      <c r="E83" s="54">
        <f t="shared" si="13"/>
        <v>0</v>
      </c>
      <c r="F83" s="55">
        <f t="shared" si="10"/>
        <v>0</v>
      </c>
      <c r="G83" s="81"/>
      <c r="H83" s="81"/>
      <c r="I83" s="81"/>
      <c r="J83" s="81"/>
      <c r="K83" s="82"/>
      <c r="L83" s="57">
        <f t="shared" si="15"/>
        <v>0</v>
      </c>
      <c r="M83" s="160"/>
      <c r="N83" s="118"/>
      <c r="O83" s="120"/>
      <c r="P83" s="82"/>
      <c r="Q83" s="84"/>
      <c r="R83" s="81"/>
      <c r="S83" s="15"/>
      <c r="T83" s="15"/>
      <c r="U83" s="15"/>
      <c r="V83" s="15"/>
      <c r="W83" s="15"/>
      <c r="X83" s="15"/>
      <c r="Y83" s="15"/>
      <c r="Z83" s="15"/>
    </row>
    <row r="84" spans="1:26" ht="15.75" customHeight="1">
      <c r="A84" s="78" t="s">
        <v>535</v>
      </c>
      <c r="B84" s="53" t="s">
        <v>536</v>
      </c>
      <c r="C84" s="74" t="s">
        <v>385</v>
      </c>
      <c r="D84" s="79">
        <v>347</v>
      </c>
      <c r="E84" s="54">
        <f t="shared" si="13"/>
        <v>0</v>
      </c>
      <c r="F84" s="55">
        <f t="shared" si="10"/>
        <v>0</v>
      </c>
      <c r="G84" s="81"/>
      <c r="H84" s="81"/>
      <c r="I84" s="81"/>
      <c r="J84" s="81"/>
      <c r="K84" s="82"/>
      <c r="L84" s="57">
        <f t="shared" si="15"/>
        <v>0</v>
      </c>
      <c r="M84" s="160"/>
      <c r="N84" s="118"/>
      <c r="O84" s="120"/>
      <c r="P84" s="82"/>
      <c r="Q84" s="84"/>
      <c r="R84" s="81"/>
      <c r="S84" s="15"/>
      <c r="T84" s="15"/>
      <c r="U84" s="15"/>
      <c r="V84" s="15"/>
      <c r="W84" s="15"/>
      <c r="X84" s="15"/>
      <c r="Y84" s="15"/>
      <c r="Z84" s="15"/>
    </row>
    <row r="85" spans="1:26" ht="43.5" customHeight="1">
      <c r="A85" s="78" t="s">
        <v>537</v>
      </c>
      <c r="B85" s="53" t="s">
        <v>538</v>
      </c>
      <c r="C85" s="74" t="s">
        <v>539</v>
      </c>
      <c r="D85" s="74" t="s">
        <v>385</v>
      </c>
      <c r="E85" s="54">
        <f t="shared" si="13"/>
        <v>68757317.780000016</v>
      </c>
      <c r="F85" s="55">
        <f t="shared" si="10"/>
        <v>60958963.950000003</v>
      </c>
      <c r="G85" s="75">
        <f t="shared" ref="G85:K85" si="47">G86+G87+G88+G89+G90+G91+G97+G98+G99+G100+G101+G102+G103+G112</f>
        <v>46201484.950000003</v>
      </c>
      <c r="H85" s="75">
        <f t="shared" si="47"/>
        <v>5158079</v>
      </c>
      <c r="I85" s="75">
        <f t="shared" si="47"/>
        <v>9599400</v>
      </c>
      <c r="J85" s="75">
        <f t="shared" si="47"/>
        <v>0</v>
      </c>
      <c r="K85" s="76">
        <f t="shared" si="47"/>
        <v>0</v>
      </c>
      <c r="L85" s="57">
        <f t="shared" si="15"/>
        <v>7798353.8300000001</v>
      </c>
      <c r="M85" s="159">
        <f>M86+M87+M88+M89+M90+M91+M97+M98+M99+M100+M101+M102+M103+M112</f>
        <v>7027947.9000000004</v>
      </c>
      <c r="N85" s="118"/>
      <c r="O85" s="120"/>
      <c r="P85" s="76">
        <f t="shared" ref="P85:R85" si="48">P86+P87+P88+P89+P90+P91+P97+P98+P99+P100+P101+P102+P103+P112</f>
        <v>770405.93</v>
      </c>
      <c r="Q85" s="77">
        <f t="shared" si="48"/>
        <v>0</v>
      </c>
      <c r="R85" s="75">
        <f t="shared" si="48"/>
        <v>0</v>
      </c>
      <c r="S85" s="15"/>
      <c r="T85" s="15"/>
      <c r="U85" s="15"/>
      <c r="V85" s="15"/>
      <c r="W85" s="15"/>
      <c r="X85" s="15"/>
      <c r="Y85" s="15"/>
      <c r="Z85" s="15"/>
    </row>
    <row r="86" spans="1:26" ht="15.75" customHeight="1">
      <c r="A86" s="78" t="s">
        <v>412</v>
      </c>
      <c r="B86" s="53" t="s">
        <v>540</v>
      </c>
      <c r="C86" s="74" t="s">
        <v>385</v>
      </c>
      <c r="D86" s="79">
        <v>221</v>
      </c>
      <c r="E86" s="54">
        <f t="shared" si="13"/>
        <v>0</v>
      </c>
      <c r="F86" s="55">
        <f t="shared" si="10"/>
        <v>0</v>
      </c>
      <c r="G86" s="81"/>
      <c r="H86" s="81"/>
      <c r="I86" s="81"/>
      <c r="J86" s="81"/>
      <c r="K86" s="83"/>
      <c r="L86" s="57">
        <f t="shared" si="15"/>
        <v>0</v>
      </c>
      <c r="M86" s="160"/>
      <c r="N86" s="118"/>
      <c r="O86" s="120"/>
      <c r="P86" s="82"/>
      <c r="Q86" s="84"/>
      <c r="R86" s="81"/>
      <c r="S86" s="15"/>
      <c r="T86" s="15"/>
      <c r="U86" s="15"/>
      <c r="V86" s="15"/>
      <c r="W86" s="15"/>
      <c r="X86" s="15"/>
      <c r="Y86" s="15"/>
      <c r="Z86" s="15"/>
    </row>
    <row r="87" spans="1:26" ht="15.75" customHeight="1">
      <c r="A87" s="78" t="s">
        <v>414</v>
      </c>
      <c r="B87" s="53" t="s">
        <v>541</v>
      </c>
      <c r="C87" s="74" t="s">
        <v>385</v>
      </c>
      <c r="D87" s="79">
        <v>222</v>
      </c>
      <c r="E87" s="54">
        <f t="shared" si="13"/>
        <v>436960</v>
      </c>
      <c r="F87" s="55">
        <f t="shared" si="10"/>
        <v>436960</v>
      </c>
      <c r="G87" s="80">
        <v>436960</v>
      </c>
      <c r="H87" s="81"/>
      <c r="I87" s="81"/>
      <c r="J87" s="81"/>
      <c r="K87" s="82"/>
      <c r="L87" s="57">
        <f t="shared" si="15"/>
        <v>0</v>
      </c>
      <c r="M87" s="160"/>
      <c r="N87" s="118"/>
      <c r="O87" s="120"/>
      <c r="P87" s="83"/>
      <c r="Q87" s="84"/>
      <c r="R87" s="81"/>
      <c r="S87" s="15"/>
      <c r="T87" s="15"/>
      <c r="U87" s="15"/>
      <c r="V87" s="15"/>
      <c r="W87" s="15"/>
      <c r="X87" s="15"/>
      <c r="Y87" s="15"/>
      <c r="Z87" s="15"/>
    </row>
    <row r="88" spans="1:26" ht="15.75" customHeight="1">
      <c r="A88" s="78" t="s">
        <v>542</v>
      </c>
      <c r="B88" s="53" t="s">
        <v>543</v>
      </c>
      <c r="C88" s="74" t="s">
        <v>385</v>
      </c>
      <c r="D88" s="79">
        <v>223</v>
      </c>
      <c r="E88" s="54">
        <f t="shared" si="13"/>
        <v>0</v>
      </c>
      <c r="F88" s="55">
        <f t="shared" si="10"/>
        <v>0</v>
      </c>
      <c r="G88" s="81"/>
      <c r="H88" s="81"/>
      <c r="I88" s="81"/>
      <c r="J88" s="81"/>
      <c r="K88" s="83"/>
      <c r="L88" s="57">
        <f t="shared" si="15"/>
        <v>0</v>
      </c>
      <c r="M88" s="160"/>
      <c r="N88" s="118"/>
      <c r="O88" s="120"/>
      <c r="P88" s="82"/>
      <c r="Q88" s="84"/>
      <c r="R88" s="81"/>
      <c r="S88" s="15"/>
      <c r="T88" s="15"/>
      <c r="U88" s="15"/>
      <c r="V88" s="15"/>
      <c r="W88" s="15"/>
      <c r="X88" s="15"/>
      <c r="Y88" s="15"/>
      <c r="Z88" s="15"/>
    </row>
    <row r="89" spans="1:26" ht="26.25" customHeight="1">
      <c r="A89" s="78" t="s">
        <v>515</v>
      </c>
      <c r="B89" s="53" t="s">
        <v>544</v>
      </c>
      <c r="C89" s="74" t="s">
        <v>385</v>
      </c>
      <c r="D89" s="79">
        <v>224</v>
      </c>
      <c r="E89" s="54">
        <f t="shared" si="13"/>
        <v>0</v>
      </c>
      <c r="F89" s="55">
        <f t="shared" si="10"/>
        <v>0</v>
      </c>
      <c r="G89" s="81"/>
      <c r="H89" s="81"/>
      <c r="I89" s="81"/>
      <c r="J89" s="81"/>
      <c r="K89" s="83"/>
      <c r="L89" s="57">
        <f t="shared" si="15"/>
        <v>0</v>
      </c>
      <c r="M89" s="160"/>
      <c r="N89" s="118"/>
      <c r="O89" s="120"/>
      <c r="P89" s="82"/>
      <c r="Q89" s="84"/>
      <c r="R89" s="81"/>
      <c r="S89" s="15"/>
      <c r="T89" s="15"/>
      <c r="U89" s="15"/>
      <c r="V89" s="15"/>
      <c r="W89" s="15"/>
      <c r="X89" s="15"/>
      <c r="Y89" s="15"/>
      <c r="Z89" s="15"/>
    </row>
    <row r="90" spans="1:26" ht="15.75" customHeight="1">
      <c r="A90" s="78" t="s">
        <v>517</v>
      </c>
      <c r="B90" s="53" t="s">
        <v>545</v>
      </c>
      <c r="C90" s="74" t="s">
        <v>385</v>
      </c>
      <c r="D90" s="79">
        <v>225</v>
      </c>
      <c r="E90" s="54">
        <f t="shared" si="13"/>
        <v>4201433.4000000004</v>
      </c>
      <c r="F90" s="55">
        <f t="shared" si="10"/>
        <v>424125</v>
      </c>
      <c r="G90" s="80">
        <v>424125</v>
      </c>
      <c r="H90" s="81"/>
      <c r="I90" s="81"/>
      <c r="J90" s="81"/>
      <c r="K90" s="83"/>
      <c r="L90" s="57">
        <f t="shared" si="15"/>
        <v>3777308.4</v>
      </c>
      <c r="M90" s="160">
        <v>3777308.4</v>
      </c>
      <c r="N90" s="118"/>
      <c r="O90" s="120"/>
      <c r="P90" s="82"/>
      <c r="Q90" s="84"/>
      <c r="R90" s="81"/>
      <c r="S90" s="15"/>
      <c r="T90" s="15"/>
      <c r="U90" s="15"/>
      <c r="V90" s="15"/>
      <c r="W90" s="15"/>
      <c r="X90" s="15"/>
      <c r="Y90" s="15"/>
      <c r="Z90" s="15"/>
    </row>
    <row r="91" spans="1:26" ht="15.75" customHeight="1">
      <c r="A91" s="78" t="s">
        <v>546</v>
      </c>
      <c r="B91" s="53" t="s">
        <v>547</v>
      </c>
      <c r="C91" s="74" t="s">
        <v>385</v>
      </c>
      <c r="D91" s="79">
        <v>226</v>
      </c>
      <c r="E91" s="54">
        <f t="shared" si="13"/>
        <v>21612410.390000001</v>
      </c>
      <c r="F91" s="55">
        <f t="shared" si="10"/>
        <v>20842004.460000001</v>
      </c>
      <c r="G91" s="75">
        <f t="shared" ref="G91:K91" si="49">G92+G93+G94+G95+G96</f>
        <v>13019129.460000001</v>
      </c>
      <c r="H91" s="75">
        <f t="shared" si="49"/>
        <v>2723475</v>
      </c>
      <c r="I91" s="75">
        <f t="shared" si="49"/>
        <v>5099400</v>
      </c>
      <c r="J91" s="75">
        <f t="shared" si="49"/>
        <v>0</v>
      </c>
      <c r="K91" s="76">
        <f t="shared" si="49"/>
        <v>0</v>
      </c>
      <c r="L91" s="57">
        <f t="shared" si="15"/>
        <v>770405.93</v>
      </c>
      <c r="M91" s="159">
        <f>M92+M93+M94+M95+M96</f>
        <v>0</v>
      </c>
      <c r="N91" s="118"/>
      <c r="O91" s="120"/>
      <c r="P91" s="76">
        <f t="shared" ref="P91:R91" si="50">P92+P93+P94+P95+P96</f>
        <v>770405.93</v>
      </c>
      <c r="Q91" s="77">
        <f t="shared" si="50"/>
        <v>0</v>
      </c>
      <c r="R91" s="75">
        <f t="shared" si="50"/>
        <v>0</v>
      </c>
      <c r="S91" s="15"/>
      <c r="T91" s="15"/>
      <c r="U91" s="15"/>
      <c r="V91" s="15"/>
      <c r="W91" s="15"/>
      <c r="X91" s="15"/>
      <c r="Y91" s="15"/>
      <c r="Z91" s="15"/>
    </row>
    <row r="92" spans="1:26" ht="26.25" customHeight="1">
      <c r="A92" s="78" t="s">
        <v>548</v>
      </c>
      <c r="B92" s="53" t="s">
        <v>549</v>
      </c>
      <c r="C92" s="74" t="s">
        <v>385</v>
      </c>
      <c r="D92" s="74" t="s">
        <v>385</v>
      </c>
      <c r="E92" s="54">
        <f t="shared" si="13"/>
        <v>6684346.5499999998</v>
      </c>
      <c r="F92" s="55">
        <f t="shared" si="10"/>
        <v>5913940.6200000001</v>
      </c>
      <c r="G92" s="80">
        <v>4793856.62</v>
      </c>
      <c r="H92" s="85">
        <v>1120084</v>
      </c>
      <c r="I92" s="81"/>
      <c r="J92" s="81"/>
      <c r="K92" s="83"/>
      <c r="L92" s="57">
        <f t="shared" si="15"/>
        <v>770405.93</v>
      </c>
      <c r="M92" s="160"/>
      <c r="N92" s="118"/>
      <c r="O92" s="120"/>
      <c r="P92" s="83">
        <f>562405.93+160000+48000</f>
        <v>770405.93</v>
      </c>
      <c r="Q92" s="84"/>
      <c r="R92" s="81"/>
      <c r="S92" s="15"/>
      <c r="T92" s="15"/>
      <c r="U92" s="15"/>
      <c r="V92" s="15"/>
      <c r="W92" s="15"/>
      <c r="X92" s="15"/>
      <c r="Y92" s="15"/>
      <c r="Z92" s="15"/>
    </row>
    <row r="93" spans="1:26" ht="15.75" customHeight="1">
      <c r="A93" s="78" t="s">
        <v>550</v>
      </c>
      <c r="B93" s="53" t="s">
        <v>551</v>
      </c>
      <c r="C93" s="74" t="s">
        <v>385</v>
      </c>
      <c r="D93" s="74" t="s">
        <v>385</v>
      </c>
      <c r="E93" s="54">
        <f t="shared" si="13"/>
        <v>2093216</v>
      </c>
      <c r="F93" s="55">
        <f t="shared" si="10"/>
        <v>2093216</v>
      </c>
      <c r="G93" s="80">
        <v>1792016</v>
      </c>
      <c r="H93" s="81"/>
      <c r="I93" s="80">
        <v>301200</v>
      </c>
      <c r="J93" s="80"/>
      <c r="K93" s="82"/>
      <c r="L93" s="57">
        <f t="shared" si="15"/>
        <v>0</v>
      </c>
      <c r="M93" s="160">
        <f>G93+I93-G93-I93</f>
        <v>0</v>
      </c>
      <c r="N93" s="118"/>
      <c r="O93" s="120"/>
      <c r="P93" s="82"/>
      <c r="Q93" s="84"/>
      <c r="R93" s="81"/>
      <c r="S93" s="15"/>
      <c r="T93" s="15"/>
      <c r="U93" s="15"/>
      <c r="V93" s="15"/>
      <c r="W93" s="15"/>
      <c r="X93" s="15"/>
      <c r="Y93" s="15"/>
      <c r="Z93" s="15"/>
    </row>
    <row r="94" spans="1:26" ht="26.25" customHeight="1">
      <c r="A94" s="78" t="s">
        <v>552</v>
      </c>
      <c r="B94" s="53" t="s">
        <v>553</v>
      </c>
      <c r="C94" s="74" t="s">
        <v>385</v>
      </c>
      <c r="D94" s="74" t="s">
        <v>385</v>
      </c>
      <c r="E94" s="54">
        <f t="shared" si="13"/>
        <v>5826336</v>
      </c>
      <c r="F94" s="55">
        <f t="shared" si="10"/>
        <v>5826336</v>
      </c>
      <c r="G94" s="80">
        <v>528136</v>
      </c>
      <c r="H94" s="80">
        <v>500000</v>
      </c>
      <c r="I94" s="80">
        <v>4798200</v>
      </c>
      <c r="J94" s="81"/>
      <c r="K94" s="83"/>
      <c r="L94" s="57">
        <f t="shared" si="15"/>
        <v>0</v>
      </c>
      <c r="M94" s="160">
        <f>G94+I94+H94+K94-G94-H94-I94-K94</f>
        <v>0</v>
      </c>
      <c r="N94" s="118"/>
      <c r="O94" s="120"/>
      <c r="P94" s="82"/>
      <c r="Q94" s="84"/>
      <c r="R94" s="81"/>
      <c r="S94" s="15"/>
      <c r="T94" s="15"/>
      <c r="U94" s="15"/>
      <c r="V94" s="15"/>
      <c r="W94" s="15"/>
      <c r="X94" s="15"/>
      <c r="Y94" s="15"/>
      <c r="Z94" s="15"/>
    </row>
    <row r="95" spans="1:26" ht="15.75" customHeight="1">
      <c r="A95" s="78" t="s">
        <v>554</v>
      </c>
      <c r="B95" s="53" t="s">
        <v>555</v>
      </c>
      <c r="C95" s="74" t="s">
        <v>385</v>
      </c>
      <c r="D95" s="74" t="s">
        <v>385</v>
      </c>
      <c r="E95" s="54">
        <f t="shared" si="13"/>
        <v>1951266</v>
      </c>
      <c r="F95" s="55">
        <f t="shared" si="10"/>
        <v>1951266</v>
      </c>
      <c r="G95" s="80">
        <v>1534515</v>
      </c>
      <c r="H95" s="80">
        <v>416751</v>
      </c>
      <c r="I95" s="81"/>
      <c r="J95" s="81"/>
      <c r="K95" s="82"/>
      <c r="L95" s="57">
        <f t="shared" si="15"/>
        <v>0</v>
      </c>
      <c r="M95" s="160">
        <f>G95+H95-G95-H95</f>
        <v>0</v>
      </c>
      <c r="N95" s="118"/>
      <c r="O95" s="120"/>
      <c r="P95" s="82"/>
      <c r="Q95" s="84"/>
      <c r="R95" s="81"/>
      <c r="S95" s="15"/>
      <c r="T95" s="15"/>
      <c r="U95" s="15"/>
      <c r="V95" s="15"/>
      <c r="W95" s="15"/>
      <c r="X95" s="15"/>
      <c r="Y95" s="15"/>
      <c r="Z95" s="15"/>
    </row>
    <row r="96" spans="1:26" ht="15.75" customHeight="1">
      <c r="A96" s="78" t="s">
        <v>556</v>
      </c>
      <c r="B96" s="53" t="s">
        <v>557</v>
      </c>
      <c r="C96" s="74" t="s">
        <v>385</v>
      </c>
      <c r="D96" s="74" t="s">
        <v>385</v>
      </c>
      <c r="E96" s="54">
        <f t="shared" si="13"/>
        <v>5057245.84</v>
      </c>
      <c r="F96" s="55">
        <f t="shared" si="10"/>
        <v>5057245.84</v>
      </c>
      <c r="G96" s="80">
        <v>4370605.84</v>
      </c>
      <c r="H96" s="80">
        <v>686640</v>
      </c>
      <c r="I96" s="81"/>
      <c r="J96" s="81"/>
      <c r="K96" s="83"/>
      <c r="L96" s="57">
        <f t="shared" si="15"/>
        <v>0</v>
      </c>
      <c r="M96" s="160"/>
      <c r="N96" s="118"/>
      <c r="O96" s="120"/>
      <c r="P96" s="83"/>
      <c r="Q96" s="84"/>
      <c r="R96" s="81"/>
      <c r="S96" s="15"/>
      <c r="T96" s="15"/>
      <c r="U96" s="15"/>
      <c r="V96" s="15"/>
      <c r="W96" s="15"/>
      <c r="X96" s="15"/>
      <c r="Y96" s="15"/>
      <c r="Z96" s="15"/>
    </row>
    <row r="97" spans="1:26" ht="15.75" customHeight="1">
      <c r="A97" s="78" t="s">
        <v>558</v>
      </c>
      <c r="B97" s="53" t="s">
        <v>559</v>
      </c>
      <c r="C97" s="74" t="s">
        <v>385</v>
      </c>
      <c r="D97" s="79">
        <v>227</v>
      </c>
      <c r="E97" s="54">
        <f t="shared" si="13"/>
        <v>152799.16</v>
      </c>
      <c r="F97" s="55">
        <f t="shared" si="10"/>
        <v>152799.16</v>
      </c>
      <c r="G97" s="80">
        <v>152799.16</v>
      </c>
      <c r="H97" s="81"/>
      <c r="I97" s="81"/>
      <c r="J97" s="81"/>
      <c r="K97" s="83"/>
      <c r="L97" s="57">
        <f t="shared" si="15"/>
        <v>0</v>
      </c>
      <c r="M97" s="160"/>
      <c r="N97" s="118"/>
      <c r="O97" s="120"/>
      <c r="P97" s="82"/>
      <c r="Q97" s="84"/>
      <c r="R97" s="81"/>
      <c r="S97" s="15"/>
      <c r="T97" s="15"/>
      <c r="U97" s="15"/>
      <c r="V97" s="15"/>
      <c r="W97" s="15"/>
      <c r="X97" s="15"/>
      <c r="Y97" s="15"/>
      <c r="Z97" s="15"/>
    </row>
    <row r="98" spans="1:26" ht="15.75" customHeight="1">
      <c r="A98" s="78" t="s">
        <v>520</v>
      </c>
      <c r="B98" s="53" t="s">
        <v>560</v>
      </c>
      <c r="C98" s="74" t="s">
        <v>385</v>
      </c>
      <c r="D98" s="79">
        <v>228</v>
      </c>
      <c r="E98" s="54">
        <f t="shared" si="13"/>
        <v>0</v>
      </c>
      <c r="F98" s="55">
        <f t="shared" si="10"/>
        <v>0</v>
      </c>
      <c r="G98" s="81"/>
      <c r="H98" s="81"/>
      <c r="I98" s="81"/>
      <c r="J98" s="81"/>
      <c r="K98" s="82"/>
      <c r="L98" s="57">
        <f t="shared" si="15"/>
        <v>0</v>
      </c>
      <c r="M98" s="160"/>
      <c r="N98" s="118"/>
      <c r="O98" s="120"/>
      <c r="P98" s="82"/>
      <c r="Q98" s="84"/>
      <c r="R98" s="81"/>
      <c r="S98" s="15"/>
      <c r="T98" s="15"/>
      <c r="U98" s="15"/>
      <c r="V98" s="15"/>
      <c r="W98" s="15"/>
      <c r="X98" s="15"/>
      <c r="Y98" s="15"/>
      <c r="Z98" s="15"/>
    </row>
    <row r="99" spans="1:26" ht="26.25" customHeight="1">
      <c r="A99" s="78" t="s">
        <v>522</v>
      </c>
      <c r="B99" s="53" t="s">
        <v>561</v>
      </c>
      <c r="C99" s="74" t="s">
        <v>385</v>
      </c>
      <c r="D99" s="79">
        <v>229</v>
      </c>
      <c r="E99" s="54">
        <f t="shared" si="13"/>
        <v>0</v>
      </c>
      <c r="F99" s="55">
        <f t="shared" si="10"/>
        <v>0</v>
      </c>
      <c r="G99" s="81"/>
      <c r="H99" s="81"/>
      <c r="I99" s="81"/>
      <c r="J99" s="81"/>
      <c r="K99" s="82"/>
      <c r="L99" s="57">
        <f t="shared" si="15"/>
        <v>0</v>
      </c>
      <c r="M99" s="160"/>
      <c r="N99" s="118"/>
      <c r="O99" s="120"/>
      <c r="P99" s="82"/>
      <c r="Q99" s="84"/>
      <c r="R99" s="81"/>
      <c r="S99" s="15"/>
      <c r="T99" s="15"/>
      <c r="U99" s="15"/>
      <c r="V99" s="15"/>
      <c r="W99" s="15"/>
      <c r="X99" s="15"/>
      <c r="Y99" s="15"/>
      <c r="Z99" s="15"/>
    </row>
    <row r="100" spans="1:26" ht="15.75" customHeight="1">
      <c r="A100" s="78" t="s">
        <v>525</v>
      </c>
      <c r="B100" s="53" t="s">
        <v>562</v>
      </c>
      <c r="C100" s="74" t="s">
        <v>385</v>
      </c>
      <c r="D100" s="79">
        <v>297</v>
      </c>
      <c r="E100" s="54">
        <f t="shared" si="13"/>
        <v>0</v>
      </c>
      <c r="F100" s="55">
        <f t="shared" si="10"/>
        <v>0</v>
      </c>
      <c r="G100" s="81"/>
      <c r="H100" s="81"/>
      <c r="I100" s="81"/>
      <c r="J100" s="81"/>
      <c r="K100" s="82"/>
      <c r="L100" s="57">
        <f t="shared" si="15"/>
        <v>0</v>
      </c>
      <c r="M100" s="160"/>
      <c r="N100" s="118"/>
      <c r="O100" s="120"/>
      <c r="P100" s="82"/>
      <c r="Q100" s="84"/>
      <c r="R100" s="81"/>
      <c r="S100" s="15"/>
      <c r="T100" s="15"/>
      <c r="U100" s="15"/>
      <c r="V100" s="15"/>
      <c r="W100" s="15"/>
      <c r="X100" s="15"/>
      <c r="Y100" s="15"/>
      <c r="Z100" s="15"/>
    </row>
    <row r="101" spans="1:26" ht="15.75" customHeight="1">
      <c r="A101" s="78" t="s">
        <v>533</v>
      </c>
      <c r="B101" s="53" t="s">
        <v>563</v>
      </c>
      <c r="C101" s="74" t="s">
        <v>385</v>
      </c>
      <c r="D101" s="79">
        <v>310</v>
      </c>
      <c r="E101" s="54">
        <f t="shared" si="13"/>
        <v>30525110.329999998</v>
      </c>
      <c r="F101" s="55">
        <f t="shared" si="10"/>
        <v>29581543.329999998</v>
      </c>
      <c r="G101" s="80">
        <v>26987457.329999998</v>
      </c>
      <c r="H101" s="80">
        <v>1212360</v>
      </c>
      <c r="I101" s="80">
        <v>1381726</v>
      </c>
      <c r="J101" s="81"/>
      <c r="K101" s="83"/>
      <c r="L101" s="57">
        <f t="shared" si="15"/>
        <v>943567</v>
      </c>
      <c r="M101" s="160">
        <f>145282+340685+106150+351450</f>
        <v>943567</v>
      </c>
      <c r="N101" s="118"/>
      <c r="O101" s="120"/>
      <c r="P101" s="82"/>
      <c r="Q101" s="84"/>
      <c r="R101" s="81"/>
      <c r="S101" s="15"/>
      <c r="T101" s="15"/>
      <c r="U101" s="15"/>
      <c r="V101" s="15"/>
      <c r="W101" s="15"/>
      <c r="X101" s="15"/>
      <c r="Y101" s="15"/>
      <c r="Z101" s="15"/>
    </row>
    <row r="102" spans="1:26" ht="15.75" customHeight="1">
      <c r="A102" s="78" t="s">
        <v>509</v>
      </c>
      <c r="B102" s="53" t="s">
        <v>564</v>
      </c>
      <c r="C102" s="74" t="s">
        <v>385</v>
      </c>
      <c r="D102" s="79">
        <v>320</v>
      </c>
      <c r="E102" s="54">
        <f t="shared" si="13"/>
        <v>0</v>
      </c>
      <c r="F102" s="55">
        <f t="shared" si="10"/>
        <v>0</v>
      </c>
      <c r="G102" s="81"/>
      <c r="H102" s="81"/>
      <c r="I102" s="81"/>
      <c r="J102" s="81"/>
      <c r="K102" s="82"/>
      <c r="L102" s="57">
        <f t="shared" si="15"/>
        <v>0</v>
      </c>
      <c r="M102" s="160"/>
      <c r="N102" s="118"/>
      <c r="O102" s="120"/>
      <c r="P102" s="82"/>
      <c r="Q102" s="84"/>
      <c r="R102" s="81"/>
      <c r="S102" s="15"/>
      <c r="T102" s="15"/>
      <c r="U102" s="15"/>
      <c r="V102" s="15"/>
      <c r="W102" s="15"/>
      <c r="X102" s="15"/>
      <c r="Y102" s="15"/>
      <c r="Z102" s="15"/>
    </row>
    <row r="103" spans="1:26" ht="39.75" customHeight="1">
      <c r="A103" s="78" t="s">
        <v>565</v>
      </c>
      <c r="B103" s="53" t="s">
        <v>566</v>
      </c>
      <c r="C103" s="74" t="s">
        <v>385</v>
      </c>
      <c r="D103" s="79">
        <v>340</v>
      </c>
      <c r="E103" s="54">
        <f t="shared" si="13"/>
        <v>11828604.5</v>
      </c>
      <c r="F103" s="55">
        <f t="shared" si="10"/>
        <v>9521532</v>
      </c>
      <c r="G103" s="75">
        <f t="shared" ref="G103:K103" si="51">G104+G105+G106+G107+G108+G109+G110+G111</f>
        <v>5181014</v>
      </c>
      <c r="H103" s="75">
        <f t="shared" si="51"/>
        <v>1222244</v>
      </c>
      <c r="I103" s="75">
        <f t="shared" si="51"/>
        <v>3118274</v>
      </c>
      <c r="J103" s="75">
        <f t="shared" si="51"/>
        <v>0</v>
      </c>
      <c r="K103" s="76">
        <f t="shared" si="51"/>
        <v>0</v>
      </c>
      <c r="L103" s="57">
        <f t="shared" si="15"/>
        <v>2307072.5</v>
      </c>
      <c r="M103" s="159">
        <f>M104+M105+M106+M107+M108+M109+M110+M111</f>
        <v>2307072.5</v>
      </c>
      <c r="N103" s="118"/>
      <c r="O103" s="120"/>
      <c r="P103" s="76">
        <f t="shared" ref="P103:R103" si="52">P104+P105+P106+P107+P108+P109+P110+P111</f>
        <v>0</v>
      </c>
      <c r="Q103" s="77">
        <f t="shared" si="52"/>
        <v>0</v>
      </c>
      <c r="R103" s="75">
        <f t="shared" si="52"/>
        <v>0</v>
      </c>
      <c r="S103" s="15"/>
      <c r="T103" s="15"/>
      <c r="U103" s="15"/>
      <c r="V103" s="15"/>
      <c r="W103" s="15"/>
      <c r="X103" s="15"/>
      <c r="Y103" s="15"/>
      <c r="Z103" s="15"/>
    </row>
    <row r="104" spans="1:26" ht="26.25" customHeight="1">
      <c r="A104" s="78" t="s">
        <v>567</v>
      </c>
      <c r="B104" s="53" t="s">
        <v>568</v>
      </c>
      <c r="C104" s="74" t="s">
        <v>385</v>
      </c>
      <c r="D104" s="79">
        <v>341</v>
      </c>
      <c r="E104" s="54">
        <f t="shared" si="13"/>
        <v>0</v>
      </c>
      <c r="F104" s="55">
        <f t="shared" si="10"/>
        <v>0</v>
      </c>
      <c r="G104" s="81"/>
      <c r="H104" s="81"/>
      <c r="I104" s="81"/>
      <c r="J104" s="81"/>
      <c r="K104" s="82"/>
      <c r="L104" s="57">
        <f t="shared" si="15"/>
        <v>0</v>
      </c>
      <c r="M104" s="160"/>
      <c r="N104" s="118"/>
      <c r="O104" s="120"/>
      <c r="P104" s="82"/>
      <c r="Q104" s="84"/>
      <c r="R104" s="81"/>
      <c r="S104" s="15"/>
      <c r="T104" s="15"/>
      <c r="U104" s="15"/>
      <c r="V104" s="15"/>
      <c r="W104" s="15"/>
      <c r="X104" s="15"/>
      <c r="Y104" s="15"/>
      <c r="Z104" s="15"/>
    </row>
    <row r="105" spans="1:26" ht="15.75" customHeight="1">
      <c r="A105" s="78" t="s">
        <v>569</v>
      </c>
      <c r="B105" s="53" t="s">
        <v>570</v>
      </c>
      <c r="C105" s="74" t="s">
        <v>385</v>
      </c>
      <c r="D105" s="79">
        <v>342</v>
      </c>
      <c r="E105" s="54">
        <f t="shared" si="13"/>
        <v>0</v>
      </c>
      <c r="F105" s="55">
        <f t="shared" si="10"/>
        <v>0</v>
      </c>
      <c r="G105" s="81"/>
      <c r="H105" s="81"/>
      <c r="I105" s="81"/>
      <c r="J105" s="81"/>
      <c r="K105" s="82"/>
      <c r="L105" s="57">
        <f t="shared" si="15"/>
        <v>0</v>
      </c>
      <c r="M105" s="160"/>
      <c r="N105" s="118"/>
      <c r="O105" s="120"/>
      <c r="P105" s="82"/>
      <c r="Q105" s="84"/>
      <c r="R105" s="81"/>
      <c r="S105" s="15"/>
      <c r="T105" s="15"/>
      <c r="U105" s="15"/>
      <c r="V105" s="15"/>
      <c r="W105" s="15"/>
      <c r="X105" s="15"/>
      <c r="Y105" s="15"/>
      <c r="Z105" s="15"/>
    </row>
    <row r="106" spans="1:26" ht="15.75" customHeight="1">
      <c r="A106" s="78" t="s">
        <v>571</v>
      </c>
      <c r="B106" s="53" t="s">
        <v>572</v>
      </c>
      <c r="C106" s="74" t="s">
        <v>385</v>
      </c>
      <c r="D106" s="79">
        <v>343</v>
      </c>
      <c r="E106" s="54">
        <f t="shared" si="13"/>
        <v>0</v>
      </c>
      <c r="F106" s="55">
        <f t="shared" si="10"/>
        <v>0</v>
      </c>
      <c r="G106" s="81"/>
      <c r="H106" s="81"/>
      <c r="I106" s="81"/>
      <c r="J106" s="81"/>
      <c r="K106" s="82"/>
      <c r="L106" s="57">
        <f t="shared" si="15"/>
        <v>0</v>
      </c>
      <c r="M106" s="160"/>
      <c r="N106" s="118"/>
      <c r="O106" s="120"/>
      <c r="P106" s="82"/>
      <c r="Q106" s="84"/>
      <c r="R106" s="81"/>
      <c r="S106" s="15"/>
      <c r="T106" s="15"/>
      <c r="U106" s="15"/>
      <c r="V106" s="15"/>
      <c r="W106" s="15"/>
      <c r="X106" s="15"/>
      <c r="Y106" s="15"/>
      <c r="Z106" s="15"/>
    </row>
    <row r="107" spans="1:26" ht="15.75" customHeight="1">
      <c r="A107" s="78" t="s">
        <v>531</v>
      </c>
      <c r="B107" s="53" t="s">
        <v>573</v>
      </c>
      <c r="C107" s="74" t="s">
        <v>385</v>
      </c>
      <c r="D107" s="79">
        <v>344</v>
      </c>
      <c r="E107" s="54">
        <f t="shared" si="13"/>
        <v>0</v>
      </c>
      <c r="F107" s="55">
        <f t="shared" si="10"/>
        <v>0</v>
      </c>
      <c r="G107" s="81"/>
      <c r="H107" s="81"/>
      <c r="I107" s="81"/>
      <c r="J107" s="81"/>
      <c r="K107" s="82"/>
      <c r="L107" s="57">
        <f t="shared" si="15"/>
        <v>0</v>
      </c>
      <c r="M107" s="160"/>
      <c r="N107" s="118"/>
      <c r="O107" s="120"/>
      <c r="P107" s="82"/>
      <c r="Q107" s="84"/>
      <c r="R107" s="81"/>
      <c r="S107" s="15"/>
      <c r="T107" s="15"/>
      <c r="U107" s="15"/>
      <c r="V107" s="15"/>
      <c r="W107" s="15"/>
      <c r="X107" s="15"/>
      <c r="Y107" s="15"/>
      <c r="Z107" s="15"/>
    </row>
    <row r="108" spans="1:26" ht="15.75" customHeight="1">
      <c r="A108" s="78" t="s">
        <v>574</v>
      </c>
      <c r="B108" s="53" t="s">
        <v>575</v>
      </c>
      <c r="C108" s="74" t="s">
        <v>385</v>
      </c>
      <c r="D108" s="79">
        <v>345</v>
      </c>
      <c r="E108" s="54">
        <f t="shared" si="13"/>
        <v>0</v>
      </c>
      <c r="F108" s="55">
        <f t="shared" si="10"/>
        <v>0</v>
      </c>
      <c r="G108" s="81"/>
      <c r="H108" s="81"/>
      <c r="I108" s="81"/>
      <c r="J108" s="81"/>
      <c r="K108" s="82"/>
      <c r="L108" s="57">
        <f t="shared" si="15"/>
        <v>0</v>
      </c>
      <c r="M108" s="160"/>
      <c r="N108" s="118"/>
      <c r="O108" s="120"/>
      <c r="P108" s="82"/>
      <c r="Q108" s="84"/>
      <c r="R108" s="81"/>
      <c r="S108" s="15"/>
      <c r="T108" s="15"/>
      <c r="U108" s="15"/>
      <c r="V108" s="15"/>
      <c r="W108" s="15"/>
      <c r="X108" s="15"/>
      <c r="Y108" s="15"/>
      <c r="Z108" s="15"/>
    </row>
    <row r="109" spans="1:26" ht="15.75" customHeight="1">
      <c r="A109" s="78" t="s">
        <v>533</v>
      </c>
      <c r="B109" s="53" t="s">
        <v>576</v>
      </c>
      <c r="C109" s="74" t="s">
        <v>385</v>
      </c>
      <c r="D109" s="79">
        <v>346</v>
      </c>
      <c r="E109" s="54">
        <f t="shared" si="13"/>
        <v>9371205.5</v>
      </c>
      <c r="F109" s="55">
        <f t="shared" si="10"/>
        <v>7064133</v>
      </c>
      <c r="G109" s="80">
        <v>5129724</v>
      </c>
      <c r="H109" s="80">
        <v>1222244</v>
      </c>
      <c r="I109" s="80">
        <v>712165</v>
      </c>
      <c r="J109" s="81"/>
      <c r="K109" s="83"/>
      <c r="L109" s="57">
        <f t="shared" si="15"/>
        <v>2307072.5</v>
      </c>
      <c r="M109" s="160">
        <f>53141+1042163.5+30850+8550+138268+24800+8500+92300+436500+95400+92700+130000+79500+74400</f>
        <v>2307072.5</v>
      </c>
      <c r="N109" s="118"/>
      <c r="O109" s="120"/>
      <c r="P109" s="83"/>
      <c r="Q109" s="84"/>
      <c r="R109" s="81"/>
      <c r="S109" s="15"/>
      <c r="T109" s="15"/>
      <c r="U109" s="15"/>
      <c r="V109" s="15"/>
      <c r="W109" s="15"/>
      <c r="X109" s="15"/>
      <c r="Y109" s="15"/>
      <c r="Z109" s="15"/>
    </row>
    <row r="110" spans="1:26" ht="15.75" customHeight="1">
      <c r="A110" s="78" t="s">
        <v>535</v>
      </c>
      <c r="B110" s="53" t="s">
        <v>577</v>
      </c>
      <c r="C110" s="74" t="s">
        <v>385</v>
      </c>
      <c r="D110" s="79">
        <v>347</v>
      </c>
      <c r="E110" s="54">
        <f t="shared" si="13"/>
        <v>2457399</v>
      </c>
      <c r="F110" s="55">
        <f t="shared" si="10"/>
        <v>2457399</v>
      </c>
      <c r="G110" s="80">
        <v>51290</v>
      </c>
      <c r="H110" s="81"/>
      <c r="I110" s="80">
        <v>2406109</v>
      </c>
      <c r="J110" s="81"/>
      <c r="K110" s="82"/>
      <c r="L110" s="57">
        <f t="shared" si="15"/>
        <v>0</v>
      </c>
      <c r="M110" s="160"/>
      <c r="N110" s="118"/>
      <c r="O110" s="120"/>
      <c r="P110" s="82"/>
      <c r="Q110" s="84"/>
      <c r="R110" s="81"/>
      <c r="S110" s="15"/>
      <c r="T110" s="15"/>
      <c r="U110" s="15"/>
      <c r="V110" s="15"/>
      <c r="W110" s="15"/>
      <c r="X110" s="15"/>
      <c r="Y110" s="15"/>
      <c r="Z110" s="15"/>
    </row>
    <row r="111" spans="1:26" ht="15.75" customHeight="1">
      <c r="A111" s="78" t="s">
        <v>578</v>
      </c>
      <c r="B111" s="53" t="s">
        <v>579</v>
      </c>
      <c r="C111" s="74" t="s">
        <v>385</v>
      </c>
      <c r="D111" s="79">
        <v>349</v>
      </c>
      <c r="E111" s="54">
        <f t="shared" si="13"/>
        <v>0</v>
      </c>
      <c r="F111" s="55">
        <f t="shared" si="10"/>
        <v>0</v>
      </c>
      <c r="G111" s="81"/>
      <c r="H111" s="81"/>
      <c r="I111" s="81"/>
      <c r="J111" s="81"/>
      <c r="K111" s="83"/>
      <c r="L111" s="57">
        <f t="shared" si="15"/>
        <v>0</v>
      </c>
      <c r="M111" s="160"/>
      <c r="N111" s="118"/>
      <c r="O111" s="120"/>
      <c r="P111" s="82"/>
      <c r="Q111" s="84"/>
      <c r="R111" s="81"/>
      <c r="S111" s="15"/>
      <c r="T111" s="15"/>
      <c r="U111" s="15"/>
      <c r="V111" s="15"/>
      <c r="W111" s="15"/>
      <c r="X111" s="15"/>
      <c r="Y111" s="15"/>
      <c r="Z111" s="15"/>
    </row>
    <row r="112" spans="1:26" ht="15.75" customHeight="1">
      <c r="A112" s="78" t="s">
        <v>580</v>
      </c>
      <c r="B112" s="53" t="s">
        <v>581</v>
      </c>
      <c r="C112" s="74" t="s">
        <v>385</v>
      </c>
      <c r="D112" s="79">
        <v>360</v>
      </c>
      <c r="E112" s="54">
        <f t="shared" si="13"/>
        <v>0</v>
      </c>
      <c r="F112" s="55">
        <f t="shared" si="10"/>
        <v>0</v>
      </c>
      <c r="G112" s="81"/>
      <c r="H112" s="81"/>
      <c r="I112" s="81"/>
      <c r="J112" s="81"/>
      <c r="K112" s="82"/>
      <c r="L112" s="57">
        <f t="shared" si="15"/>
        <v>0</v>
      </c>
      <c r="M112" s="160"/>
      <c r="N112" s="118"/>
      <c r="O112" s="120"/>
      <c r="P112" s="82"/>
      <c r="Q112" s="84"/>
      <c r="R112" s="81"/>
      <c r="S112" s="15"/>
      <c r="T112" s="15"/>
      <c r="U112" s="15"/>
      <c r="V112" s="15"/>
      <c r="W112" s="15"/>
      <c r="X112" s="15"/>
      <c r="Y112" s="15"/>
      <c r="Z112" s="15"/>
    </row>
    <row r="113" spans="1:26" ht="26.25" customHeight="1">
      <c r="A113" s="78" t="s">
        <v>582</v>
      </c>
      <c r="B113" s="53" t="s">
        <v>583</v>
      </c>
      <c r="C113" s="74" t="s">
        <v>584</v>
      </c>
      <c r="D113" s="74" t="s">
        <v>385</v>
      </c>
      <c r="E113" s="54">
        <f t="shared" si="13"/>
        <v>0</v>
      </c>
      <c r="F113" s="55">
        <f t="shared" si="10"/>
        <v>0</v>
      </c>
      <c r="G113" s="81"/>
      <c r="H113" s="81"/>
      <c r="I113" s="81"/>
      <c r="J113" s="81"/>
      <c r="K113" s="82"/>
      <c r="L113" s="57">
        <f t="shared" si="15"/>
        <v>0</v>
      </c>
      <c r="M113" s="160"/>
      <c r="N113" s="118"/>
      <c r="O113" s="120"/>
      <c r="P113" s="82"/>
      <c r="Q113" s="84"/>
      <c r="R113" s="81"/>
      <c r="S113" s="15"/>
      <c r="T113" s="15"/>
      <c r="U113" s="15"/>
      <c r="V113" s="15"/>
      <c r="W113" s="15"/>
      <c r="X113" s="15"/>
      <c r="Y113" s="15"/>
      <c r="Z113" s="15"/>
    </row>
    <row r="114" spans="1:26" ht="15.75" customHeight="1">
      <c r="A114" s="78" t="s">
        <v>585</v>
      </c>
      <c r="B114" s="53" t="s">
        <v>586</v>
      </c>
      <c r="C114" s="74" t="s">
        <v>587</v>
      </c>
      <c r="D114" s="74" t="s">
        <v>385</v>
      </c>
      <c r="E114" s="54">
        <f t="shared" si="13"/>
        <v>0</v>
      </c>
      <c r="F114" s="55">
        <f t="shared" si="10"/>
        <v>0</v>
      </c>
      <c r="G114" s="81"/>
      <c r="H114" s="81"/>
      <c r="I114" s="81"/>
      <c r="J114" s="81"/>
      <c r="K114" s="83"/>
      <c r="L114" s="57">
        <f t="shared" si="15"/>
        <v>0</v>
      </c>
      <c r="M114" s="160"/>
      <c r="N114" s="118"/>
      <c r="O114" s="120"/>
      <c r="P114" s="82"/>
      <c r="Q114" s="84"/>
      <c r="R114" s="81"/>
      <c r="S114" s="15"/>
      <c r="T114" s="15"/>
      <c r="U114" s="15"/>
      <c r="V114" s="15"/>
      <c r="W114" s="15"/>
      <c r="X114" s="15"/>
      <c r="Y114" s="15"/>
      <c r="Z114" s="15"/>
    </row>
    <row r="115" spans="1:26" ht="33.75" customHeight="1">
      <c r="A115" s="73" t="s">
        <v>588</v>
      </c>
      <c r="B115" s="53" t="s">
        <v>589</v>
      </c>
      <c r="C115" s="74" t="s">
        <v>590</v>
      </c>
      <c r="D115" s="74" t="s">
        <v>385</v>
      </c>
      <c r="E115" s="54">
        <f t="shared" si="13"/>
        <v>0</v>
      </c>
      <c r="F115" s="55">
        <f t="shared" si="10"/>
        <v>0</v>
      </c>
      <c r="G115" s="75">
        <f t="shared" ref="G115:K115" si="53">G116+G117</f>
        <v>0</v>
      </c>
      <c r="H115" s="75">
        <f t="shared" si="53"/>
        <v>0</v>
      </c>
      <c r="I115" s="75">
        <f t="shared" si="53"/>
        <v>0</v>
      </c>
      <c r="J115" s="75">
        <f t="shared" si="53"/>
        <v>0</v>
      </c>
      <c r="K115" s="76">
        <f t="shared" si="53"/>
        <v>0</v>
      </c>
      <c r="L115" s="57">
        <f t="shared" si="15"/>
        <v>0</v>
      </c>
      <c r="M115" s="159">
        <f>M116+M117</f>
        <v>0</v>
      </c>
      <c r="N115" s="118"/>
      <c r="O115" s="120"/>
      <c r="P115" s="76">
        <f t="shared" ref="P115:R115" si="54">P116+P117</f>
        <v>0</v>
      </c>
      <c r="Q115" s="77">
        <f t="shared" si="54"/>
        <v>0</v>
      </c>
      <c r="R115" s="75">
        <f t="shared" si="54"/>
        <v>0</v>
      </c>
      <c r="S115" s="15"/>
      <c r="T115" s="15"/>
      <c r="U115" s="15"/>
      <c r="V115" s="15"/>
      <c r="W115" s="15"/>
      <c r="X115" s="15"/>
      <c r="Y115" s="15"/>
      <c r="Z115" s="15"/>
    </row>
    <row r="116" spans="1:26" ht="26.25" customHeight="1">
      <c r="A116" s="78" t="s">
        <v>591</v>
      </c>
      <c r="B116" s="53" t="s">
        <v>592</v>
      </c>
      <c r="C116" s="74" t="s">
        <v>593</v>
      </c>
      <c r="D116" s="74" t="s">
        <v>385</v>
      </c>
      <c r="E116" s="54">
        <f t="shared" si="13"/>
        <v>0</v>
      </c>
      <c r="F116" s="55">
        <f t="shared" si="10"/>
        <v>0</v>
      </c>
      <c r="G116" s="81"/>
      <c r="H116" s="81"/>
      <c r="I116" s="81"/>
      <c r="J116" s="81"/>
      <c r="K116" s="82"/>
      <c r="L116" s="57">
        <f t="shared" si="15"/>
        <v>0</v>
      </c>
      <c r="M116" s="160"/>
      <c r="N116" s="118"/>
      <c r="O116" s="120"/>
      <c r="P116" s="82"/>
      <c r="Q116" s="84"/>
      <c r="R116" s="81"/>
      <c r="S116" s="15"/>
      <c r="T116" s="15"/>
      <c r="U116" s="15"/>
      <c r="V116" s="15"/>
      <c r="W116" s="15"/>
      <c r="X116" s="15"/>
      <c r="Y116" s="15"/>
      <c r="Z116" s="15"/>
    </row>
    <row r="117" spans="1:26" ht="15.75" customHeight="1">
      <c r="A117" s="78" t="s">
        <v>594</v>
      </c>
      <c r="B117" s="53" t="s">
        <v>595</v>
      </c>
      <c r="C117" s="74" t="s">
        <v>596</v>
      </c>
      <c r="D117" s="74" t="s">
        <v>385</v>
      </c>
      <c r="E117" s="54">
        <f t="shared" si="13"/>
        <v>0</v>
      </c>
      <c r="F117" s="55">
        <f t="shared" si="10"/>
        <v>0</v>
      </c>
      <c r="G117" s="81"/>
      <c r="H117" s="81"/>
      <c r="I117" s="81"/>
      <c r="J117" s="81"/>
      <c r="K117" s="82"/>
      <c r="L117" s="57">
        <f t="shared" si="15"/>
        <v>0</v>
      </c>
      <c r="M117" s="160"/>
      <c r="N117" s="118"/>
      <c r="O117" s="120"/>
      <c r="P117" s="82"/>
      <c r="Q117" s="84"/>
      <c r="R117" s="81"/>
      <c r="S117" s="15"/>
      <c r="T117" s="15"/>
      <c r="U117" s="15"/>
      <c r="V117" s="15"/>
      <c r="W117" s="15"/>
      <c r="X117" s="15"/>
      <c r="Y117" s="15"/>
      <c r="Z117" s="15"/>
    </row>
    <row r="118" spans="1:26" ht="15.75" customHeight="1">
      <c r="A118" s="68" t="s">
        <v>597</v>
      </c>
      <c r="B118" s="53" t="s">
        <v>598</v>
      </c>
      <c r="C118" s="69" t="s">
        <v>385</v>
      </c>
      <c r="D118" s="74" t="s">
        <v>385</v>
      </c>
      <c r="E118" s="54">
        <f t="shared" si="13"/>
        <v>0</v>
      </c>
      <c r="F118" s="55">
        <f t="shared" si="10"/>
        <v>0</v>
      </c>
      <c r="G118" s="70">
        <f t="shared" ref="G118:K118" si="55">G119+G120+G121</f>
        <v>0</v>
      </c>
      <c r="H118" s="70">
        <f t="shared" si="55"/>
        <v>0</v>
      </c>
      <c r="I118" s="70">
        <f t="shared" si="55"/>
        <v>0</v>
      </c>
      <c r="J118" s="70">
        <f t="shared" si="55"/>
        <v>0</v>
      </c>
      <c r="K118" s="71">
        <f t="shared" si="55"/>
        <v>0</v>
      </c>
      <c r="L118" s="57">
        <f t="shared" si="15"/>
        <v>0</v>
      </c>
      <c r="M118" s="158">
        <f>M119+M120+M121</f>
        <v>0</v>
      </c>
      <c r="N118" s="118"/>
      <c r="O118" s="120"/>
      <c r="P118" s="71">
        <f t="shared" ref="P118:R118" si="56">P119+P120+P121</f>
        <v>0</v>
      </c>
      <c r="Q118" s="72">
        <f t="shared" si="56"/>
        <v>0</v>
      </c>
      <c r="R118" s="70">
        <f t="shared" si="56"/>
        <v>0</v>
      </c>
      <c r="S118" s="15"/>
      <c r="T118" s="15"/>
      <c r="U118" s="15"/>
      <c r="V118" s="15"/>
      <c r="W118" s="15"/>
      <c r="X118" s="15"/>
      <c r="Y118" s="15"/>
      <c r="Z118" s="15"/>
    </row>
    <row r="119" spans="1:26" ht="26.25" customHeight="1">
      <c r="A119" s="78" t="s">
        <v>599</v>
      </c>
      <c r="B119" s="53" t="s">
        <v>600</v>
      </c>
      <c r="C119" s="74" t="s">
        <v>601</v>
      </c>
      <c r="D119" s="74" t="s">
        <v>385</v>
      </c>
      <c r="E119" s="54">
        <f t="shared" si="13"/>
        <v>0</v>
      </c>
      <c r="F119" s="55">
        <f t="shared" si="10"/>
        <v>0</v>
      </c>
      <c r="G119" s="81"/>
      <c r="H119" s="81"/>
      <c r="I119" s="81"/>
      <c r="J119" s="81"/>
      <c r="K119" s="82"/>
      <c r="L119" s="57">
        <f t="shared" si="15"/>
        <v>0</v>
      </c>
      <c r="M119" s="160"/>
      <c r="N119" s="118"/>
      <c r="O119" s="120"/>
      <c r="P119" s="82"/>
      <c r="Q119" s="84"/>
      <c r="R119" s="81"/>
      <c r="S119" s="15"/>
      <c r="T119" s="15"/>
      <c r="U119" s="15"/>
      <c r="V119" s="15"/>
      <c r="W119" s="15"/>
      <c r="X119" s="15"/>
      <c r="Y119" s="15"/>
      <c r="Z119" s="15"/>
    </row>
    <row r="120" spans="1:26" ht="15.75" customHeight="1">
      <c r="A120" s="78" t="s">
        <v>602</v>
      </c>
      <c r="B120" s="53" t="s">
        <v>603</v>
      </c>
      <c r="C120" s="74" t="s">
        <v>601</v>
      </c>
      <c r="D120" s="74" t="s">
        <v>385</v>
      </c>
      <c r="E120" s="54">
        <f t="shared" si="13"/>
        <v>0</v>
      </c>
      <c r="F120" s="55">
        <f t="shared" si="10"/>
        <v>0</v>
      </c>
      <c r="G120" s="81"/>
      <c r="H120" s="81"/>
      <c r="I120" s="81"/>
      <c r="J120" s="81"/>
      <c r="K120" s="82"/>
      <c r="L120" s="57">
        <f t="shared" si="15"/>
        <v>0</v>
      </c>
      <c r="M120" s="160"/>
      <c r="N120" s="118"/>
      <c r="O120" s="120"/>
      <c r="P120" s="82"/>
      <c r="Q120" s="84"/>
      <c r="R120" s="81"/>
      <c r="S120" s="15"/>
      <c r="T120" s="15"/>
      <c r="U120" s="15"/>
      <c r="V120" s="15"/>
      <c r="W120" s="15"/>
      <c r="X120" s="15"/>
      <c r="Y120" s="15"/>
      <c r="Z120" s="15"/>
    </row>
    <row r="121" spans="1:26" ht="15.75" customHeight="1">
      <c r="A121" s="78" t="s">
        <v>604</v>
      </c>
      <c r="B121" s="53" t="s">
        <v>605</v>
      </c>
      <c r="C121" s="74" t="s">
        <v>601</v>
      </c>
      <c r="D121" s="74" t="s">
        <v>385</v>
      </c>
      <c r="E121" s="54">
        <f t="shared" si="13"/>
        <v>0</v>
      </c>
      <c r="F121" s="55">
        <f t="shared" si="10"/>
        <v>0</v>
      </c>
      <c r="G121" s="81"/>
      <c r="H121" s="81"/>
      <c r="I121" s="81"/>
      <c r="J121" s="81"/>
      <c r="K121" s="82"/>
      <c r="L121" s="57">
        <f t="shared" si="15"/>
        <v>0</v>
      </c>
      <c r="M121" s="160"/>
      <c r="N121" s="118"/>
      <c r="O121" s="120"/>
      <c r="P121" s="82"/>
      <c r="Q121" s="84"/>
      <c r="R121" s="81"/>
      <c r="S121" s="15"/>
      <c r="T121" s="15"/>
      <c r="U121" s="15"/>
      <c r="V121" s="15"/>
      <c r="W121" s="15"/>
      <c r="X121" s="15"/>
      <c r="Y121" s="15"/>
      <c r="Z121" s="15"/>
    </row>
    <row r="122" spans="1:26" ht="15.75" customHeight="1">
      <c r="A122" s="68" t="s">
        <v>606</v>
      </c>
      <c r="B122" s="53" t="s">
        <v>607</v>
      </c>
      <c r="C122" s="69" t="s">
        <v>385</v>
      </c>
      <c r="D122" s="74" t="s">
        <v>385</v>
      </c>
      <c r="E122" s="54">
        <f t="shared" si="13"/>
        <v>0</v>
      </c>
      <c r="F122" s="55">
        <f t="shared" si="10"/>
        <v>0</v>
      </c>
      <c r="G122" s="70">
        <f t="shared" ref="G122:K122" si="57">G123</f>
        <v>0</v>
      </c>
      <c r="H122" s="70">
        <f t="shared" si="57"/>
        <v>0</v>
      </c>
      <c r="I122" s="70">
        <f t="shared" si="57"/>
        <v>0</v>
      </c>
      <c r="J122" s="70">
        <f t="shared" si="57"/>
        <v>0</v>
      </c>
      <c r="K122" s="71">
        <f t="shared" si="57"/>
        <v>0</v>
      </c>
      <c r="L122" s="57">
        <f t="shared" si="15"/>
        <v>0</v>
      </c>
      <c r="M122" s="158">
        <f>M123</f>
        <v>0</v>
      </c>
      <c r="N122" s="118"/>
      <c r="O122" s="120"/>
      <c r="P122" s="71">
        <f t="shared" ref="P122:R122" si="58">P123</f>
        <v>0</v>
      </c>
      <c r="Q122" s="72">
        <f t="shared" si="58"/>
        <v>0</v>
      </c>
      <c r="R122" s="70">
        <f t="shared" si="58"/>
        <v>0</v>
      </c>
      <c r="S122" s="15"/>
      <c r="T122" s="15"/>
      <c r="U122" s="15"/>
      <c r="V122" s="15"/>
      <c r="W122" s="15"/>
      <c r="X122" s="15"/>
      <c r="Y122" s="15"/>
      <c r="Z122" s="15"/>
    </row>
    <row r="123" spans="1:26" ht="26.25" customHeight="1">
      <c r="A123" s="78" t="s">
        <v>608</v>
      </c>
      <c r="B123" s="53" t="s">
        <v>609</v>
      </c>
      <c r="C123" s="74" t="s">
        <v>610</v>
      </c>
      <c r="D123" s="74" t="s">
        <v>385</v>
      </c>
      <c r="E123" s="54">
        <f t="shared" si="13"/>
        <v>0</v>
      </c>
      <c r="F123" s="86">
        <f t="shared" si="10"/>
        <v>0</v>
      </c>
      <c r="G123" s="87"/>
      <c r="H123" s="87"/>
      <c r="I123" s="87"/>
      <c r="J123" s="87"/>
      <c r="K123" s="88"/>
      <c r="L123" s="57">
        <f t="shared" si="15"/>
        <v>0</v>
      </c>
      <c r="M123" s="161"/>
      <c r="N123" s="162"/>
      <c r="O123" s="163"/>
      <c r="P123" s="88"/>
      <c r="Q123" s="84"/>
      <c r="R123" s="81"/>
      <c r="S123" s="15"/>
      <c r="T123" s="15"/>
      <c r="U123" s="15"/>
      <c r="V123" s="15"/>
      <c r="W123" s="15"/>
      <c r="X123" s="15"/>
      <c r="Y123" s="15"/>
      <c r="Z123" s="15"/>
    </row>
    <row r="124" spans="1:26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15.75" customHeight="1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15.75" customHeight="1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15.75" customHeight="1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15.75" customHeight="1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15.75" customHeight="1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15.75" customHeight="1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15.75" customHeight="1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15.75" customHeight="1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15.75" customHeight="1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15.75" customHeight="1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15.75" customHeight="1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15.75" customHeight="1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15.75" customHeight="1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15.75" customHeight="1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15.75" customHeight="1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15.75" customHeight="1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15.75" customHeight="1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15.75" customHeight="1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15.75" customHeight="1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15.75" customHeight="1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15.75" customHeight="1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15.75" customHeight="1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15.75" customHeight="1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15.75" customHeight="1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15.75" customHeight="1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15.75" customHeight="1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15.75" customHeight="1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15.75" customHeight="1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15.75" customHeight="1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15.75" customHeight="1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15.75" customHeight="1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15.75" customHeight="1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15.75" customHeight="1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15.75" customHeight="1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15.75" customHeight="1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15.75" customHeight="1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15.75" customHeight="1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15.75" customHeight="1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15.75" customHeight="1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15.75" customHeight="1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15.75" customHeight="1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15.75" customHeight="1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15.75" customHeight="1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15.75" customHeight="1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15.75" customHeight="1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15.75" customHeight="1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15.75" customHeight="1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15.75" customHeight="1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15.75" customHeight="1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15.75" customHeight="1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15.75" customHeight="1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15.75" customHeight="1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15.75" customHeight="1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15.75" customHeight="1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15.75" customHeight="1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15.75" customHeight="1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15.75" customHeight="1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15.75" customHeight="1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15.75" customHeight="1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15.75" customHeight="1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15.75" customHeight="1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15.75" customHeight="1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15.75" customHeight="1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15.75" customHeight="1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15.75" customHeight="1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15.75" customHeight="1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15.75" customHeight="1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15.75" customHeight="1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15.75" customHeight="1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15.75" customHeight="1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15.75" customHeight="1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15.75" customHeight="1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15.75" customHeight="1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15.75" customHeight="1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15.75" customHeight="1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15.75" customHeight="1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15.75" customHeight="1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15.75" customHeight="1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15.75" customHeight="1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15.75" customHeight="1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15.75" customHeight="1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15.75" customHeight="1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15.75" customHeight="1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15.75" customHeight="1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15.75" customHeight="1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15.75" customHeight="1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15.75" customHeight="1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15.75" customHeight="1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15.75" customHeight="1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15.75" customHeight="1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23">
    <mergeCell ref="M73:O73"/>
    <mergeCell ref="M74:O74"/>
    <mergeCell ref="M75:O75"/>
    <mergeCell ref="M76:O76"/>
    <mergeCell ref="M77:O77"/>
    <mergeCell ref="M78:O78"/>
    <mergeCell ref="M79:O79"/>
    <mergeCell ref="M64:O64"/>
    <mergeCell ref="M65:O65"/>
    <mergeCell ref="M66:O66"/>
    <mergeCell ref="M67:O67"/>
    <mergeCell ref="M68:O68"/>
    <mergeCell ref="M69:O69"/>
    <mergeCell ref="M70:O70"/>
    <mergeCell ref="M71:O71"/>
    <mergeCell ref="M72:O72"/>
    <mergeCell ref="M55:O55"/>
    <mergeCell ref="M56:O56"/>
    <mergeCell ref="M57:O57"/>
    <mergeCell ref="M58:O58"/>
    <mergeCell ref="M59:O59"/>
    <mergeCell ref="M60:O60"/>
    <mergeCell ref="M61:O61"/>
    <mergeCell ref="M62:O62"/>
    <mergeCell ref="M63:O63"/>
    <mergeCell ref="M46:O46"/>
    <mergeCell ref="M47:O47"/>
    <mergeCell ref="M48:O48"/>
    <mergeCell ref="M49:O49"/>
    <mergeCell ref="M50:O50"/>
    <mergeCell ref="M51:O51"/>
    <mergeCell ref="M52:O52"/>
    <mergeCell ref="M53:O53"/>
    <mergeCell ref="M54:O54"/>
    <mergeCell ref="M113:O113"/>
    <mergeCell ref="M114:O114"/>
    <mergeCell ref="M122:O122"/>
    <mergeCell ref="M123:O123"/>
    <mergeCell ref="M115:O115"/>
    <mergeCell ref="M116:O116"/>
    <mergeCell ref="M117:O117"/>
    <mergeCell ref="M118:O118"/>
    <mergeCell ref="M119:O119"/>
    <mergeCell ref="M120:O120"/>
    <mergeCell ref="M121:O121"/>
    <mergeCell ref="M104:O104"/>
    <mergeCell ref="M105:O105"/>
    <mergeCell ref="M106:O106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99:O99"/>
    <mergeCell ref="M100:O100"/>
    <mergeCell ref="M101:O101"/>
    <mergeCell ref="M102:O102"/>
    <mergeCell ref="M103:O103"/>
    <mergeCell ref="M86:O86"/>
    <mergeCell ref="M87:O87"/>
    <mergeCell ref="M88:O88"/>
    <mergeCell ref="M89:O89"/>
    <mergeCell ref="M90:O90"/>
    <mergeCell ref="M91:O91"/>
    <mergeCell ref="M92:O92"/>
    <mergeCell ref="M93:O93"/>
    <mergeCell ref="M94:O94"/>
    <mergeCell ref="M28:O28"/>
    <mergeCell ref="M29:O29"/>
    <mergeCell ref="M30:O30"/>
    <mergeCell ref="M80:O80"/>
    <mergeCell ref="M81:O81"/>
    <mergeCell ref="M82:O82"/>
    <mergeCell ref="M83:O83"/>
    <mergeCell ref="M84:O84"/>
    <mergeCell ref="M85:O85"/>
    <mergeCell ref="M31:O31"/>
    <mergeCell ref="M32:O32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M11:O11"/>
    <mergeCell ref="M20:O20"/>
    <mergeCell ref="M21:O21"/>
    <mergeCell ref="M22:O22"/>
    <mergeCell ref="M23:O23"/>
    <mergeCell ref="M24:O24"/>
    <mergeCell ref="M25:O25"/>
    <mergeCell ref="M26:O26"/>
    <mergeCell ref="M27:O27"/>
    <mergeCell ref="F4:K4"/>
    <mergeCell ref="L4:P4"/>
    <mergeCell ref="Q4:Q6"/>
    <mergeCell ref="R4:R6"/>
    <mergeCell ref="F5:J5"/>
    <mergeCell ref="K5:K6"/>
    <mergeCell ref="L5:L6"/>
    <mergeCell ref="M5:M6"/>
    <mergeCell ref="A1:R1"/>
    <mergeCell ref="A2:R2"/>
    <mergeCell ref="A4:A6"/>
    <mergeCell ref="B4:B6"/>
    <mergeCell ref="C4:C6"/>
    <mergeCell ref="D4:D6"/>
    <mergeCell ref="E4:E6"/>
    <mergeCell ref="P5:P6"/>
    <mergeCell ref="N5:N6"/>
    <mergeCell ref="O5:O6"/>
  </mergeCells>
  <pageMargins left="0.31496062992125978" right="0.31496062992125978" top="0.55118110236220474" bottom="0.35433070866141742" header="0" footer="0"/>
  <pageSetup paperSize="9" fitToHeight="0" orientation="landscape"/>
  <headerFooter>
    <oddHeader>&amp;LФорма 2.4&amp;RОтчет офинансовом обеспечении программы развития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Титульный лист </vt:lpstr>
      <vt:lpstr>Содержание</vt:lpstr>
      <vt:lpstr>КОСГУ</vt:lpstr>
      <vt:lpstr>КВР</vt:lpstr>
      <vt:lpstr>Ф_1</vt:lpstr>
      <vt:lpstr>Ф_2_1</vt:lpstr>
      <vt:lpstr>Ф_2_2</vt:lpstr>
      <vt:lpstr>Ф_2_3</vt:lpstr>
      <vt:lpstr>Ф_2_4</vt:lpstr>
      <vt:lpstr>Ф_3</vt:lpstr>
      <vt:lpstr>код валюты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Жукова</dc:creator>
  <cp:lastModifiedBy>Оксана Андреевна</cp:lastModifiedBy>
  <dcterms:created xsi:type="dcterms:W3CDTF">2022-11-03T13:33:51Z</dcterms:created>
  <dcterms:modified xsi:type="dcterms:W3CDTF">2023-02-16T13:49:14Z</dcterms:modified>
</cp:coreProperties>
</file>